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aigerim.akhatova\Desktop\ВСС\2023\01.02.2023\"/>
    </mc:Choice>
  </mc:AlternateContent>
  <xr:revisionPtr revIDLastSave="0" documentId="13_ncr:1_{60ECF3D0-1AA0-4BF7-AA45-30D8827C157B}" xr6:coauthVersionLast="47" xr6:coauthVersionMax="47" xr10:uidLastSave="{00000000-0000-0000-0000-000000000000}"/>
  <bookViews>
    <workbookView xWindow="0" yWindow="0" windowWidth="14400" windowHeight="15600" activeTab="2" xr2:uid="{00000000-000D-0000-FFFF-FFFF00000000}"/>
  </bookViews>
  <sheets>
    <sheet name="БВУ" sheetId="10" r:id="rId1"/>
    <sheet name="ЛК" sheetId="2" r:id="rId2"/>
    <sheet name="МФО" sheetId="9" r:id="rId3"/>
  </sheets>
  <externalReferences>
    <externalReference r:id="rId4"/>
  </externalReferences>
  <definedNames>
    <definedName name="_xlnm.Print_Area" localSheetId="1">ЛК!$A$1:$E$17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D6" i="2"/>
  <c r="D14" i="2" s="1"/>
  <c r="D5" i="9"/>
  <c r="D9" i="9"/>
  <c r="D8" i="9"/>
  <c r="C12" i="9"/>
  <c r="C11" i="9"/>
  <c r="C10" i="9"/>
  <c r="C8" i="9"/>
  <c r="C7" i="9"/>
  <c r="C6" i="9"/>
  <c r="C5" i="9"/>
  <c r="C14" i="2" l="1"/>
  <c r="E14" i="2" s="1"/>
  <c r="E7" i="2"/>
  <c r="E6" i="2"/>
  <c r="C13" i="9"/>
  <c r="D13" i="9"/>
  <c r="E12" i="9" l="1"/>
  <c r="E11" i="9" l="1"/>
  <c r="E10" i="9"/>
  <c r="E9" i="9"/>
  <c r="E8" i="9"/>
  <c r="E7" i="9"/>
  <c r="E6" i="9"/>
  <c r="E5" i="9"/>
  <c r="E13" i="9" l="1"/>
  <c r="K19" i="2"/>
</calcChain>
</file>

<file path=xl/sharedStrings.xml><?xml version="1.0" encoding="utf-8"?>
<sst xmlns="http://schemas.openxmlformats.org/spreadsheetml/2006/main" count="66" uniqueCount="53">
  <si>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</si>
  <si>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</si>
  <si>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</si>
  <si>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</si>
  <si>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</si>
  <si>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</si>
  <si>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</si>
  <si>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</si>
  <si>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</si>
  <si>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</si>
  <si>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</si>
  <si>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</si>
  <si>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</si>
  <si>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</si>
  <si>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</si>
  <si>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</si>
  <si>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</si>
  <si>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</si>
  <si>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</si>
  <si>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</si>
  <si>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</si>
  <si>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"МФО Актобе ауыл микрокредит"</t>
  </si>
  <si>
    <t>ТОО "МФО Business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</si>
  <si>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</si>
  <si>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</si>
  <si>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</si>
  <si>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</si>
  <si>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</si>
  <si>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</si>
  <si>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</si>
  <si>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</si>
  <si>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</si>
  <si>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</si>
  <si>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</si>
  <si>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</si>
  <si>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</si>
  <si>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</si>
  <si>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</si>
  <si>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</si>
  <si>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</si>
  <si>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</si>
  <si>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</si>
  <si>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</si>
  <si>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ТОО Capital leasing group</t>
  </si>
  <si>
    <t xml:space="preserve">Информация о временно свободных средствах в банках второго уровня в разрезе программ Фонда </t>
  </si>
  <si>
    <t>Сумма по полю ВСС</t>
  </si>
  <si>
    <t>Названия столбцов</t>
  </si>
  <si>
    <t>ТОО Эксперт Лизинг</t>
  </si>
  <si>
    <t>Период (по состоянию на 01.02.2023)</t>
  </si>
  <si>
    <t>февр</t>
  </si>
  <si>
    <t>Годы</t>
  </si>
  <si>
    <t>2023</t>
  </si>
  <si>
    <t>Информация о временно свободных средствах в лизинговых компаниях в разрезе программ Фонда по состоянию на 01.02.2023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</si>
</sst>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5" xfId="1" applyNumberFormat="1" applyFont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Continuous" vertical="center" wrapText="1"/>
    </xf>
    <xf numFmtId="0" fontId="11" fillId="0" borderId="1" xfId="0" applyFont="1" applyBorder="1" applyAlignment="1">
      <alignment horizontal="centerContinuous"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0" fillId="0" borderId="1" xfId="0" pivotButton="1" applyBorder="1" applyAlignment="1">
      <alignment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 xr:uid="{00000000-0005-0000-0000-000001000000}"/>
    <cellStyle name="Обычный 3" xfId="2" xr:uid="{00000000-0005-0000-0000-000002000000}"/>
    <cellStyle name="Финансовый" xfId="1" builtinId="3"/>
    <cellStyle name="Финансовый 2" xfId="3" xr:uid="{00000000-0005-0000-0000-000004000000}"/>
  </cellStyles>
  <dxfs count="8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centerContinuous" readingOrder="0"/>
    </dxf>
    <dxf>
      <font>
        <b/>
      </font>
    </dxf>
    <dxf>
      <font>
        <b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Continuous" vertical="justify" readingOrder="0"/>
    </dxf>
    <dxf>
      <alignment vertical="center" readingOrder="0"/>
    </dxf>
    <dxf>
      <numFmt numFmtId="166" formatCode="_-* #,##0.0_р_._-;\-* #,##0.0_р_._-;_-* &quot;-&quot;??_р_._-;_-@_-"/>
    </dxf>
    <dxf>
      <numFmt numFmtId="164" formatCode="_-* #,##0.00_р_._-;\-* #,##0.00_р_._-;_-* &quot;-&quot;??_р_._-;_-@_-"/>
    </dxf>
    <dxf>
      <alignment horizontal="centerContinuous" vertical="justify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4" defaultTableStyle="TableStyleMedium2" defaultPivotStyle="PivotStyleLight16">
    <tableStyle name="Стиль сводной таблицы 1" table="0" count="0" xr9:uid="{00000000-0011-0000-FFFF-FFFF00000000}"/>
    <tableStyle name="Стиль сводной таблицы 2" table="0" count="0" xr9:uid="{00000000-0011-0000-FFFF-FFFF01000000}"/>
    <tableStyle name="Стиль таблицы 1" pivot="0" count="0" xr9:uid="{00000000-0011-0000-FFFF-FFFF02000000}"/>
    <tableStyle name="Стиль таблицы 2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igerim.akhatova\Desktop\&#1042;&#1057;&#1057;\2023\01.02.2023\&#1053;&#1072;%20&#1087;&#1088;&#1072;&#1074;&#1083;&#1077;&#1085;&#1080;&#1077;%20(&#1052;&#1060;&#1054;&#1080;&#1051;&#1050;).xlsx" TargetMode="External"/><Relationship Id="rId1" Type="http://schemas.openxmlformats.org/officeDocument/2006/relationships/externalLinkPath" Target="&#1053;&#1072;%20&#1087;&#1088;&#1072;&#1074;&#1083;&#1077;&#1085;&#1080;&#1077;%20(&#1052;&#1060;&#1054;&#1080;&#1051;&#105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МФО"/>
      <sheetName val="ЛК"/>
    </sheetNames>
    <sheetDataSet>
      <sheetData sheetId="0">
        <row r="4">
          <cell r="G4">
            <v>-3718556</v>
          </cell>
        </row>
        <row r="5">
          <cell r="G5">
            <v>-17819915</v>
          </cell>
        </row>
        <row r="6">
          <cell r="G6">
            <v>-4105882.4700000137</v>
          </cell>
        </row>
        <row r="7">
          <cell r="G7">
            <v>-9343366.7300000116</v>
          </cell>
        </row>
        <row r="8">
          <cell r="G8">
            <v>-10526465.159999982</v>
          </cell>
        </row>
        <row r="9">
          <cell r="G9">
            <v>-18722066.839999996</v>
          </cell>
        </row>
        <row r="10">
          <cell r="G10">
            <v>333804</v>
          </cell>
        </row>
        <row r="11">
          <cell r="G11">
            <v>11810216.799999993</v>
          </cell>
        </row>
        <row r="12">
          <cell r="G12">
            <v>-2752231.4800000172</v>
          </cell>
        </row>
        <row r="13">
          <cell r="G13">
            <v>-36629289.99000001</v>
          </cell>
        </row>
        <row r="14">
          <cell r="G14">
            <v>-112239174.01000002</v>
          </cell>
        </row>
        <row r="15">
          <cell r="G15">
            <v>22701965.859999955</v>
          </cell>
        </row>
        <row r="16">
          <cell r="G16">
            <v>69496106</v>
          </cell>
        </row>
        <row r="17">
          <cell r="G17">
            <v>-107313432.33999994</v>
          </cell>
        </row>
        <row r="18">
          <cell r="G18">
            <v>-23277133.329999983</v>
          </cell>
        </row>
        <row r="19">
          <cell r="G19">
            <v>-40672002.450000003</v>
          </cell>
        </row>
        <row r="20">
          <cell r="G20">
            <v>-47012628.450000003</v>
          </cell>
        </row>
        <row r="21">
          <cell r="G21">
            <v>-36579576</v>
          </cell>
        </row>
        <row r="22">
          <cell r="G22">
            <v>-152324846.92000014</v>
          </cell>
        </row>
        <row r="23">
          <cell r="G23">
            <v>-106665485.74999997</v>
          </cell>
        </row>
        <row r="24">
          <cell r="G24">
            <v>341090676.38999987</v>
          </cell>
        </row>
        <row r="25">
          <cell r="G25">
            <v>566733947.25999999</v>
          </cell>
        </row>
        <row r="26">
          <cell r="G26">
            <v>7186948.44000002</v>
          </cell>
        </row>
        <row r="27">
          <cell r="G27">
            <v>10666579.540000018</v>
          </cell>
        </row>
        <row r="28">
          <cell r="G28">
            <v>6396845.2299999995</v>
          </cell>
        </row>
        <row r="29">
          <cell r="G29">
            <v>216443.32999999821</v>
          </cell>
        </row>
        <row r="30">
          <cell r="G30">
            <v>2810713.6799999978</v>
          </cell>
        </row>
        <row r="31">
          <cell r="G31">
            <v>-20599980.109999999</v>
          </cell>
        </row>
        <row r="32">
          <cell r="G32">
            <v>-15341638.160000026</v>
          </cell>
        </row>
        <row r="33">
          <cell r="G33">
            <v>-12068993.149999976</v>
          </cell>
        </row>
        <row r="35">
          <cell r="G35">
            <v>15584214</v>
          </cell>
        </row>
        <row r="36">
          <cell r="G36">
            <v>13070853</v>
          </cell>
        </row>
        <row r="37">
          <cell r="G37">
            <v>5199786</v>
          </cell>
        </row>
        <row r="38">
          <cell r="G38">
            <v>16790579</v>
          </cell>
        </row>
        <row r="39">
          <cell r="G39">
            <v>169323</v>
          </cell>
        </row>
        <row r="40">
          <cell r="G40">
            <v>15159099</v>
          </cell>
        </row>
      </sheetData>
      <sheetData sheetId="1">
        <row r="3">
          <cell r="F3">
            <v>250708349</v>
          </cell>
        </row>
        <row r="4">
          <cell r="F4">
            <v>-88095738</v>
          </cell>
        </row>
        <row r="5">
          <cell r="F5">
            <v>7356131.7799999993</v>
          </cell>
        </row>
        <row r="6">
          <cell r="F6">
            <v>-1294221313.8200002</v>
          </cell>
        </row>
        <row r="7">
          <cell r="F7">
            <v>-38987607.429999962</v>
          </cell>
        </row>
        <row r="8">
          <cell r="F8">
            <v>-10802411.439999998</v>
          </cell>
        </row>
        <row r="9">
          <cell r="F9">
            <v>-7870950.4399999976</v>
          </cell>
        </row>
        <row r="10">
          <cell r="F10">
            <v>117478257.58000004</v>
          </cell>
        </row>
        <row r="11">
          <cell r="F11">
            <v>39485013.580000043</v>
          </cell>
        </row>
        <row r="12">
          <cell r="F12">
            <v>-7710752.7800000012</v>
          </cell>
        </row>
        <row r="13">
          <cell r="F13">
            <v>23977178</v>
          </cell>
        </row>
        <row r="14">
          <cell r="F14">
            <v>-67548742.24999997</v>
          </cell>
        </row>
        <row r="15">
          <cell r="F15">
            <v>566205.12999999896</v>
          </cell>
        </row>
        <row r="16">
          <cell r="F16">
            <v>-45576595.040000007</v>
          </cell>
        </row>
        <row r="17">
          <cell r="F17">
            <v>-128570152.25</v>
          </cell>
        </row>
        <row r="18">
          <cell r="F18">
            <v>20818527.680000007</v>
          </cell>
        </row>
        <row r="19">
          <cell r="F19">
            <v>7995737.8099999949</v>
          </cell>
        </row>
        <row r="20">
          <cell r="F20">
            <v>2239781.5700000003</v>
          </cell>
        </row>
        <row r="21">
          <cell r="F21">
            <v>-34519433.010000005</v>
          </cell>
        </row>
        <row r="22">
          <cell r="F22">
            <v>-48751278.530000001</v>
          </cell>
        </row>
        <row r="23">
          <cell r="F23">
            <v>-18781682.510000005</v>
          </cell>
        </row>
        <row r="24">
          <cell r="F24">
            <v>-97599781.720000029</v>
          </cell>
        </row>
        <row r="25">
          <cell r="F25">
            <v>2893185</v>
          </cell>
        </row>
        <row r="26">
          <cell r="F26">
            <v>-12761538.450000003</v>
          </cell>
        </row>
        <row r="27">
          <cell r="F27">
            <v>-20118000</v>
          </cell>
        </row>
        <row r="28">
          <cell r="F28">
            <v>-22971776.760000005</v>
          </cell>
        </row>
        <row r="29">
          <cell r="F29">
            <v>-56472923.069999993</v>
          </cell>
        </row>
        <row r="30">
          <cell r="F30">
            <v>-2535461.5499999993</v>
          </cell>
        </row>
        <row r="31">
          <cell r="F31">
            <v>-37934345.840000004</v>
          </cell>
        </row>
        <row r="32">
          <cell r="F32">
            <v>-30968841.659999996</v>
          </cell>
        </row>
        <row r="33">
          <cell r="F33">
            <v>-66515644.560000002</v>
          </cell>
        </row>
        <row r="34">
          <cell r="F34">
            <v>-24250452.659999996</v>
          </cell>
        </row>
        <row r="35">
          <cell r="F35">
            <v>-16559625</v>
          </cell>
        </row>
        <row r="36">
          <cell r="F36">
            <v>-74149762.5</v>
          </cell>
        </row>
        <row r="37">
          <cell r="F37">
            <v>-43889353.850000001</v>
          </cell>
        </row>
        <row r="38">
          <cell r="F38">
            <v>-26769230.77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-17864435.589999981</v>
          </cell>
        </row>
        <row r="42">
          <cell r="F42">
            <v>3502486</v>
          </cell>
        </row>
        <row r="43">
          <cell r="F43">
            <v>1859014</v>
          </cell>
        </row>
        <row r="45">
          <cell r="F45">
            <v>-9071147.1799999997</v>
          </cell>
        </row>
        <row r="46">
          <cell r="F46">
            <v>-10046056.199999999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01%2002%202023%20&#1075;.%20&#1088;&#1072;&#1073;%20&#1092;&#1072;&#1081;&#1083;%20&#1042;&#1057;&#1057;%20(&#1076;&#1083;&#1103;%20&#1089;&#1072;&#1081;&#1090;&#1072;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йгерим Жандосовна Ахатова" refreshedDate="45019.754124537038" createdVersion="6" refreshedVersion="8" minRefreshableVersion="3" recordCount="155" xr:uid="{637588B0-0F99-48F8-9FA9-1AA189FFC701}">
  <cacheSource type="worksheet">
    <worksheetSource name="Исход_ВСС" r:id="rId2"/>
  </cacheSource>
  <cacheFields count="14">
    <cacheField name="Период (по состоянию на 01.02.2023)" numFmtId="14">
      <sharedItems containsSemiMixedTypes="0" containsNonDate="0" containsDate="1" containsString="0" minDate="2022-06-01T00:00:00" maxDate="2023-02-02T00:00:00" count="4">
        <d v="2022-06-01T00:00:00"/>
        <d v="2022-07-01T00:00:00"/>
        <d v="2022-08-01T00:00:00"/>
        <d v="2023-02-01T00:00:00"/>
      </sharedItems>
      <fieldGroup par="13" base="0">
        <rangePr groupBy="months" startDate="2022-06-01T00:00:00" endDate="2023-02-02T00:00:00"/>
        <groupItems count="14">
          <s v="&lt;01.06.2022"/>
          <s v="янв"/>
          <s v="февр"/>
          <s v="март"/>
          <s v="апр"/>
          <s v="май"/>
          <s v="июнь"/>
          <s v="июль"/>
          <s v="авг"/>
          <s v="сент"/>
          <s v="окт"/>
          <s v="нояб"/>
          <s v="дек"/>
          <s v="&gt;02.02.2023"/>
        </groupItems>
      </fieldGroup>
    </cacheField>
    <cacheField name="Партнер" numFmtId="0">
      <sharedItems count="27">
        <s v="АО Нурбанк"/>
        <s v="АО Исламский Банк Al Hilal"/>
        <s v="АО Евразийский банк"/>
        <s v="АО ДБ Казахстан-Зираат Интернешнл Банк"/>
        <s v="АО Казахстанская Иджара Компания"/>
        <s v="АО Банк ЦентрКредит"/>
        <s v="АО Народный Банк Казахстана"/>
        <s v="АО Народный Банк Казахстана _x000a_(АО Казкоммерцбанк)"/>
        <s v="АО Bank RBK"/>
        <s v="АО ForteBank"/>
        <s v="ТОО МФО Арнур Кредит" u="1"/>
        <s v="ТОО Нур Лизинг" u="1"/>
        <s v="АО Халык Лизинг" u="1"/>
        <s v="ТОО МФО Тойота Файнаншл" u="1"/>
        <s v="ТОО МФО РИЦ Кызылорда" u="1"/>
        <s v="ТОО МФО ТАС Финанс Групп" u="1"/>
        <s v="ТОО МФО ТТ Финанс" u="1"/>
        <s v="ТОО Техно Лизинг" u="1"/>
        <s v="ТОО МФО Экспресс Финанс" u="1"/>
        <s v="ТОО МФО Бизнес Финанс" u="1"/>
        <s v="АО Форте Лизинг" u="1"/>
        <s v="АО Лизинг Групп" u="1"/>
        <s v="ТОО МФО КМФ" u="1"/>
        <s v="ТОО МФО Ырыс" u="1"/>
        <s v="ТОО МФО Актобе ауыл микрокредит" u="1"/>
        <s v="ТОО Капитал Лизинг Групп" u="1"/>
        <s v="ТОО МФО Эко Финанс" u="1"/>
      </sharedItems>
    </cacheField>
    <cacheField name="Принадлежность средств" numFmtId="0">
      <sharedItems containsBlank="1" count="6">
        <s v="Средства Национального фонда РК (Продукты для МСБ, занятых в сфере обрабатывающей промышленности)"/>
        <s v="Бюджетные средства"/>
        <s v="Средства Фонда и МИО"/>
        <s v="Собственные программы Фонда"/>
        <m u="1"/>
        <s v="Программа финансирования МСБ на принципах исламского финансирования" u="1"/>
      </sharedItems>
    </cacheField>
    <cacheField name="Программа" numFmtId="0">
      <sharedItems containsBlank="1" count="14">
        <s v="Программа из средств 1 транша Национального фонда РК"/>
        <s v="Программа из средств 2 транша Национального фонда РК"/>
        <s v="Программа из средств 3 транша Национального фонда РК"/>
        <s v="Программа продуктивной занятости и массового предпринимательства"/>
        <s v="Программа регионального финансирования МСБ (Точечная программа)"/>
        <s v="Программа финансирования МСБ на принципах исламского финансирования"/>
        <s v="Программа Даму регионы"/>
        <s v="Программа Даму-Франчайзинг"/>
        <m u="1"/>
        <s v="Государственная программа развития продуктивной занятости и массового предпринимательства на 2017-2019 годы &quot;Енбек&quot;" u="1"/>
        <s v="Программа обусловленного размещения средств в МФО для последующего финансирования СМСП Даму-Микро" u="1"/>
        <s v="Программа обусловленного размещения средств в лизинговых компаниях для последующего финансирования СМСП &quot;Даму-Лизинг&quot;" u="1"/>
        <s v="Собственные программы Фонда" u="1"/>
        <s v="Программа регионального финансированияя МСБ (Точечная программа)" u="1"/>
      </sharedItems>
    </cacheField>
    <cacheField name="Остаток основного долга СЧП перед Партнером" numFmtId="164">
      <sharedItems containsString="0" containsBlank="1" containsNumber="1" minValue="1690211.51" maxValue="19073675050.21999"/>
    </cacheField>
    <cacheField name="Остаток основного долга Партнера перед Фондом" numFmtId="164">
      <sharedItems containsSemiMixedTypes="0" containsString="0" containsNumber="1" minValue="2640188.6" maxValue="20000000000"/>
    </cacheField>
    <cacheField name="Остаток средств Партнера, участвующих в программе" numFmtId="164">
      <sharedItems containsNonDate="0" containsString="0" containsBlank="1"/>
    </cacheField>
    <cacheField name="Сумма ближайшего погашения основного долга Партнера по программе" numFmtId="164">
      <sharedItems containsString="0" containsBlank="1" containsNumber="1" minValue="0" maxValue="1121018451.24"/>
    </cacheField>
    <cacheField name="Остаток свободных средств (графы ( 4+5) - графа 3)_x000a_всего" numFmtId="164">
      <sharedItems containsSemiMixedTypes="0" containsString="0" containsNumber="1" minValue="-735014634.84000087" maxValue="7622160191.9800053"/>
    </cacheField>
    <cacheField name="Остаток свободных средств (графы ( 4+5) - графа 3)2_x000a_в т.ч. с зарезервированные на внебалансовом счете Партнера" numFmtId="164">
      <sharedItems containsString="0" containsBlank="1" containsNumber="1" minValue="0" maxValue="6441089764.4700003"/>
    </cacheField>
    <cacheField name="ВСС" numFmtId="164">
      <sharedItems containsSemiMixedTypes="0" containsString="0" containsNumber="1" minValue="-6345652311.8700008" maxValue="6897543405.7299976"/>
    </cacheField>
    <cacheField name="Доля ВСС" numFmtId="0">
      <sharedItems containsSemiMixedTypes="0" containsString="0" containsNumber="1" minValue="-1.0576087186450001" maxValue="0.99999870740724583"/>
    </cacheField>
    <cacheField name="Кварталы" numFmtId="0" databaseField="0">
      <fieldGroup base="0">
        <rangePr groupBy="quarters" startDate="2022-06-01T00:00:00" endDate="2023-02-02T00:00:00"/>
        <groupItems count="6">
          <s v="&lt;01.06.2022"/>
          <s v="Кв-л1"/>
          <s v="Кв-л2"/>
          <s v="Кв-л3"/>
          <s v="Кв-л4"/>
          <s v="&gt;02.02.2023"/>
        </groupItems>
      </fieldGroup>
    </cacheField>
    <cacheField name="Годы" numFmtId="0" databaseField="0">
      <fieldGroup base="0">
        <rangePr groupBy="years" startDate="2022-06-01T00:00:00" endDate="2023-02-02T00:00:00"/>
        <groupItems count="4">
          <s v="&lt;01.06.2022"/>
          <s v="2022"/>
          <s v="2023"/>
          <s v="&gt;02.0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x v="0"/>
    <x v="0"/>
    <x v="0"/>
    <n v="803712187.29999995"/>
    <n v="918091609.66999996"/>
    <m/>
    <m/>
    <n v="114379422.37"/>
    <n v="0"/>
    <n v="114379422.37"/>
    <n v="0.12458388810579882"/>
  </r>
  <r>
    <x v="0"/>
    <x v="0"/>
    <x v="0"/>
    <x v="1"/>
    <n v="940484485.98000002"/>
    <n v="1237834619.8"/>
    <m/>
    <m/>
    <n v="297350133.81999993"/>
    <n v="21825000.040000081"/>
    <n v="275525133.77999985"/>
    <n v="0.22258638542886863"/>
  </r>
  <r>
    <x v="0"/>
    <x v="0"/>
    <x v="0"/>
    <x v="2"/>
    <n v="2058882025.95"/>
    <n v="2600476556.3499999"/>
    <m/>
    <m/>
    <n v="541594530.39999986"/>
    <n v="0"/>
    <n v="541594530.39999986"/>
    <n v="0.20826741509263053"/>
  </r>
  <r>
    <x v="0"/>
    <x v="0"/>
    <x v="1"/>
    <x v="3"/>
    <n v="574325179.06000018"/>
    <n v="654553760.67999995"/>
    <m/>
    <m/>
    <n v="80228581.619999766"/>
    <m/>
    <n v="80228581.619999766"/>
    <n v="0.12256988873863049"/>
  </r>
  <r>
    <x v="0"/>
    <x v="0"/>
    <x v="2"/>
    <x v="4"/>
    <n v="263675481.94999999"/>
    <n v="319678677.46999997"/>
    <m/>
    <n v="33743628.709999993"/>
    <n v="22259566.809999987"/>
    <m/>
    <n v="22259566.809999987"/>
    <n v="6.9631065125039263E-2"/>
  </r>
  <r>
    <x v="0"/>
    <x v="1"/>
    <x v="3"/>
    <x v="5"/>
    <n v="8642445569.1199989"/>
    <n v="9999999999"/>
    <m/>
    <m/>
    <n v="1357554429.8800011"/>
    <m/>
    <n v="1357554429.8800011"/>
    <n v="0.13575544300157566"/>
  </r>
  <r>
    <x v="0"/>
    <x v="2"/>
    <x v="3"/>
    <x v="6"/>
    <n v="2750732502.2599998"/>
    <n v="3113636363.6399999"/>
    <m/>
    <n v="409090909.08999997"/>
    <n v="-46187047.709999859"/>
    <n v="36120561.289999999"/>
    <n v="-82307608.999999851"/>
    <n v="-2.6434560554713608E-2"/>
  </r>
  <r>
    <x v="0"/>
    <x v="2"/>
    <x v="1"/>
    <x v="3"/>
    <n v="690674744.67999995"/>
    <n v="912570116"/>
    <m/>
    <m/>
    <n v="221895371.32000005"/>
    <m/>
    <n v="221895371.32000005"/>
    <n v="0.24315432582059268"/>
  </r>
  <r>
    <x v="0"/>
    <x v="2"/>
    <x v="0"/>
    <x v="0"/>
    <n v="2084485603.5"/>
    <n v="2525272034.48"/>
    <m/>
    <m/>
    <n v="440786430.98000002"/>
    <n v="44985469.880000003"/>
    <n v="395800961.10000002"/>
    <n v="0.15673596970771617"/>
  </r>
  <r>
    <x v="0"/>
    <x v="2"/>
    <x v="0"/>
    <x v="1"/>
    <n v="1772235959.0700002"/>
    <n v="2594991335"/>
    <m/>
    <m/>
    <n v="822755375.92999983"/>
    <n v="426926830.73000008"/>
    <n v="395828545.19999975"/>
    <n v="0.1525355941891805"/>
  </r>
  <r>
    <x v="0"/>
    <x v="2"/>
    <x v="0"/>
    <x v="2"/>
    <n v="1668428675.7599998"/>
    <n v="2315000000"/>
    <m/>
    <m/>
    <n v="646571324.24000025"/>
    <n v="93825046.600000009"/>
    <n v="552746277.64000022"/>
    <n v="0.23876729055723553"/>
  </r>
  <r>
    <x v="0"/>
    <x v="3"/>
    <x v="3"/>
    <x v="6"/>
    <n v="4212326727.8200002"/>
    <n v="5000000000"/>
    <m/>
    <m/>
    <n v="787673272.17999983"/>
    <m/>
    <n v="787673272.17999983"/>
    <n v="0.15753465443599995"/>
  </r>
  <r>
    <x v="0"/>
    <x v="4"/>
    <x v="3"/>
    <x v="5"/>
    <n v="5588022454"/>
    <n v="5931428571.4200001"/>
    <m/>
    <n v="258461538.46000001"/>
    <n v="84944578.960000068"/>
    <m/>
    <n v="84944578.960000068"/>
    <n v="1.4321099535666178E-2"/>
  </r>
  <r>
    <x v="0"/>
    <x v="5"/>
    <x v="0"/>
    <x v="0"/>
    <n v="7082441785.0400009"/>
    <n v="7411325378.8299999"/>
    <m/>
    <m/>
    <n v="328883593.78999901"/>
    <n v="422262074.55999994"/>
    <n v="-93378480.770000935"/>
    <n v="-1.2599430735659087E-2"/>
  </r>
  <r>
    <x v="0"/>
    <x v="5"/>
    <x v="0"/>
    <x v="1"/>
    <n v="3467532029.25"/>
    <n v="3683452295.8200002"/>
    <m/>
    <m/>
    <n v="215920266.57000017"/>
    <n v="1732449153.8900001"/>
    <n v="-1516528887.3199999"/>
    <n v="-0.41171400238872768"/>
  </r>
  <r>
    <x v="0"/>
    <x v="5"/>
    <x v="0"/>
    <x v="2"/>
    <n v="2890731748.2399998"/>
    <n v="3093246602.0700002"/>
    <m/>
    <m/>
    <n v="202514853.8300004"/>
    <n v="956400231.48000002"/>
    <n v="-753885377.64999962"/>
    <n v="-0.24371977880635176"/>
  </r>
  <r>
    <x v="0"/>
    <x v="5"/>
    <x v="3"/>
    <x v="6"/>
    <n v="4271591321.4499998"/>
    <n v="4580790853.5999994"/>
    <m/>
    <n v="83435628.590000004"/>
    <n v="225763903.55999961"/>
    <m/>
    <n v="225763903.55999961"/>
    <n v="4.9284918429003136E-2"/>
  </r>
  <r>
    <x v="0"/>
    <x v="5"/>
    <x v="1"/>
    <x v="3"/>
    <n v="1023962046.87"/>
    <n v="1183529889.9000001"/>
    <m/>
    <n v="1000000"/>
    <n v="158567843.03000009"/>
    <n v="103650397.68000001"/>
    <n v="54917445.350000083"/>
    <n v="4.6401401281585056E-2"/>
  </r>
  <r>
    <x v="0"/>
    <x v="5"/>
    <x v="2"/>
    <x v="4"/>
    <n v="1922607195.6000001"/>
    <n v="2152916910.6999998"/>
    <m/>
    <n v="23015222.949999999"/>
    <n v="207294492.14999968"/>
    <m/>
    <n v="207294492.14999968"/>
    <n v="9.6285412186483274E-2"/>
  </r>
  <r>
    <x v="0"/>
    <x v="6"/>
    <x v="0"/>
    <x v="0"/>
    <n v="15673953968.680006"/>
    <n v="20000000000"/>
    <m/>
    <m/>
    <n v="4326046031.319994"/>
    <n v="2777278770.71"/>
    <n v="1548767260.6099939"/>
    <n v="7.7438363030499696E-2"/>
  </r>
  <r>
    <x v="0"/>
    <x v="6"/>
    <x v="0"/>
    <x v="1"/>
    <n v="5741151843.4300013"/>
    <n v="6000000000"/>
    <m/>
    <m/>
    <n v="258848156.56999874"/>
    <n v="2041432819.6399999"/>
    <n v="-1782584663.0700011"/>
    <n v="-0.2970974438450002"/>
  </r>
  <r>
    <x v="0"/>
    <x v="6"/>
    <x v="0"/>
    <x v="2"/>
    <n v="5943032503.6700039"/>
    <n v="6000000000"/>
    <m/>
    <m/>
    <n v="56967496.329996109"/>
    <n v="5277496042.1099997"/>
    <n v="-5220528545.7800035"/>
    <n v="-0.87008809096333395"/>
  </r>
  <r>
    <x v="0"/>
    <x v="6"/>
    <x v="1"/>
    <x v="3"/>
    <n v="4712503118.8600006"/>
    <n v="8676787543.6099987"/>
    <m/>
    <n v="3001000"/>
    <n v="3961283424.7499981"/>
    <n v="117971265.42999999"/>
    <n v="3843312159.3199983"/>
    <n v="0.44294183071825899"/>
  </r>
  <r>
    <x v="0"/>
    <x v="6"/>
    <x v="2"/>
    <x v="4"/>
    <n v="8779391689.4899998"/>
    <n v="13061483162.369999"/>
    <m/>
    <n v="88308416.280000001"/>
    <n v="4193783056.599999"/>
    <n v="163270673.15000001"/>
    <n v="4030512383.4499989"/>
    <n v="0.3085799930487117"/>
  </r>
  <r>
    <x v="0"/>
    <x v="7"/>
    <x v="0"/>
    <x v="0"/>
    <n v="12717441085.020002"/>
    <n v="20000000000"/>
    <m/>
    <m/>
    <n v="7282558914.9799976"/>
    <n v="385015509.25"/>
    <n v="6897543405.7299976"/>
    <n v="0.34487717028649989"/>
  </r>
  <r>
    <x v="0"/>
    <x v="7"/>
    <x v="0"/>
    <x v="1"/>
    <n v="5464712139.920001"/>
    <n v="6000000000"/>
    <m/>
    <m/>
    <n v="535287860.07999897"/>
    <n v="2228202008.1800003"/>
    <n v="-1692914148.1000013"/>
    <n v="-0.28215235801666688"/>
  </r>
  <r>
    <x v="0"/>
    <x v="7"/>
    <x v="0"/>
    <x v="2"/>
    <n v="5607014885.4000006"/>
    <n v="6000000000"/>
    <m/>
    <m/>
    <n v="392985114.59999943"/>
    <n v="1196603955.1699998"/>
    <n v="-803618840.57000041"/>
    <n v="-0.1339364734283334"/>
  </r>
  <r>
    <x v="0"/>
    <x v="7"/>
    <x v="2"/>
    <x v="4"/>
    <n v="206705973.31999999"/>
    <n v="308547218.90000004"/>
    <m/>
    <n v="39251094.800000004"/>
    <n v="62590150.780000038"/>
    <m/>
    <n v="62590150.780000038"/>
    <n v="0.20285436700139395"/>
  </r>
  <r>
    <x v="0"/>
    <x v="8"/>
    <x v="0"/>
    <x v="0"/>
    <n v="1700334991.29"/>
    <n v="1968249098.96"/>
    <m/>
    <m/>
    <n v="267914107.67000008"/>
    <n v="468338239.05000001"/>
    <n v="-200424131.37999994"/>
    <n v="-0.10182864124561354"/>
  </r>
  <r>
    <x v="0"/>
    <x v="8"/>
    <x v="0"/>
    <x v="1"/>
    <n v="3385899172.0400004"/>
    <n v="3993887924.1199999"/>
    <m/>
    <m/>
    <n v="607988752.07999945"/>
    <n v="529897787.29999989"/>
    <n v="78090964.779999554"/>
    <n v="1.9552617966165354E-2"/>
  </r>
  <r>
    <x v="0"/>
    <x v="8"/>
    <x v="0"/>
    <x v="2"/>
    <n v="3365003803.2500005"/>
    <n v="3966021009.4299998"/>
    <m/>
    <m/>
    <n v="601017206.17999935"/>
    <n v="372072991.05000001"/>
    <n v="228944215.12999934"/>
    <n v="5.7726425196850735E-2"/>
  </r>
  <r>
    <x v="0"/>
    <x v="8"/>
    <x v="3"/>
    <x v="6"/>
    <n v="5033769545.3999996"/>
    <n v="8062851943.8999996"/>
    <m/>
    <n v="167784267.38"/>
    <n v="2861298131.1199999"/>
    <n v="2284480421.1399999"/>
    <n v="576817709.98000002"/>
    <n v="7.154015899006988E-2"/>
  </r>
  <r>
    <x v="0"/>
    <x v="8"/>
    <x v="2"/>
    <x v="4"/>
    <n v="415574702.4799999"/>
    <n v="526515067.38999999"/>
    <m/>
    <n v="11560671"/>
    <n v="99379693.910000086"/>
    <n v="222152828.86000001"/>
    <n v="-122773134.94999993"/>
    <n v="-0.23318066766560258"/>
  </r>
  <r>
    <x v="0"/>
    <x v="8"/>
    <x v="3"/>
    <x v="7"/>
    <n v="7979639.1800000006"/>
    <n v="7480377.2000000002"/>
    <m/>
    <m/>
    <n v="-499261.98000000045"/>
    <m/>
    <n v="-499261.98000000045"/>
    <n v="-6.674288831317228E-2"/>
  </r>
  <r>
    <x v="0"/>
    <x v="9"/>
    <x v="0"/>
    <x v="0"/>
    <n v="9473817905.7600021"/>
    <n v="10197300928"/>
    <m/>
    <m/>
    <n v="723483022.23999786"/>
    <n v="635494677"/>
    <n v="87988345.239997864"/>
    <n v="8.6285916107856839E-3"/>
  </r>
  <r>
    <x v="0"/>
    <x v="9"/>
    <x v="0"/>
    <x v="1"/>
    <n v="3333950731.5399995"/>
    <n v="4451329061"/>
    <m/>
    <m/>
    <n v="1117378329.4600005"/>
    <n v="1006410941.2800002"/>
    <n v="110967388.18000031"/>
    <n v="2.4929046282431266E-2"/>
  </r>
  <r>
    <x v="0"/>
    <x v="9"/>
    <x v="0"/>
    <x v="2"/>
    <n v="4837138325.9299984"/>
    <n v="5830133396"/>
    <m/>
    <m/>
    <n v="992995070.0700016"/>
    <n v="736624491.15000057"/>
    <n v="256370578.92000103"/>
    <n v="4.3973364159368034E-2"/>
  </r>
  <r>
    <x v="0"/>
    <x v="9"/>
    <x v="1"/>
    <x v="3"/>
    <n v="4215101311.7699986"/>
    <n v="5042224336"/>
    <m/>
    <n v="1000000"/>
    <n v="826123024.23000145"/>
    <n v="100183917.68000001"/>
    <n v="725939106.55000138"/>
    <n v="0.14397199691552981"/>
  </r>
  <r>
    <x v="0"/>
    <x v="9"/>
    <x v="2"/>
    <x v="4"/>
    <n v="5802725782.2600002"/>
    <n v="6783728900.0699997"/>
    <m/>
    <n v="18181818.18"/>
    <n v="962821299.62999952"/>
    <n v="422505987.97000003"/>
    <n v="540315311.65999949"/>
    <n v="7.9648718222572856E-2"/>
  </r>
  <r>
    <x v="1"/>
    <x v="0"/>
    <x v="0"/>
    <x v="0"/>
    <n v="776010636.71000004"/>
    <n v="918091609.66999996"/>
    <m/>
    <m/>
    <n v="142080972.95999992"/>
    <m/>
    <n v="142080972.95999992"/>
    <n v="0.15475685809945447"/>
  </r>
  <r>
    <x v="1"/>
    <x v="0"/>
    <x v="0"/>
    <x v="1"/>
    <n v="918759554.50999975"/>
    <n v="1237834619.8"/>
    <m/>
    <m/>
    <n v="319075065.2900002"/>
    <m/>
    <n v="319075065.2900002"/>
    <n v="0.25776873597343236"/>
  </r>
  <r>
    <x v="1"/>
    <x v="0"/>
    <x v="0"/>
    <x v="2"/>
    <n v="1880457116.8200002"/>
    <n v="2440696366.9699998"/>
    <m/>
    <m/>
    <n v="560239250.14999962"/>
    <m/>
    <n v="560239250.14999962"/>
    <n v="0.22954073998377278"/>
  </r>
  <r>
    <x v="1"/>
    <x v="0"/>
    <x v="1"/>
    <x v="3"/>
    <n v="540145954.78999996"/>
    <n v="652415590.52999997"/>
    <m/>
    <m/>
    <n v="112269635.74000001"/>
    <m/>
    <n v="112269635.74000001"/>
    <n v="0.17208300563264595"/>
  </r>
  <r>
    <x v="1"/>
    <x v="0"/>
    <x v="2"/>
    <x v="4"/>
    <n v="250907630.18000001"/>
    <n v="301251275"/>
    <m/>
    <n v="17082589.350000001"/>
    <n v="33261055.469999991"/>
    <m/>
    <n v="33261055.469999991"/>
    <n v="0.11040967534494249"/>
  </r>
  <r>
    <x v="1"/>
    <x v="2"/>
    <x v="3"/>
    <x v="6"/>
    <m/>
    <n v="3113636363.6399999"/>
    <m/>
    <n v="659090909.08999991"/>
    <n v="2454545454.5500002"/>
    <m/>
    <n v="2454545454.5500002"/>
    <n v="0.78832116788375095"/>
  </r>
  <r>
    <x v="1"/>
    <x v="2"/>
    <x v="1"/>
    <x v="3"/>
    <m/>
    <n v="773638871.75999999"/>
    <m/>
    <n v="1000"/>
    <n v="773637871.75999999"/>
    <m/>
    <n v="773637871.75999999"/>
    <n v="0.99999870740724583"/>
  </r>
  <r>
    <x v="1"/>
    <x v="2"/>
    <x v="0"/>
    <x v="0"/>
    <n v="2061248760.6900001"/>
    <n v="2525272034.48"/>
    <m/>
    <m/>
    <n v="464023273.78999996"/>
    <n v="33844480"/>
    <n v="430178793.78999996"/>
    <n v="0.17034948627963628"/>
  </r>
  <r>
    <x v="1"/>
    <x v="2"/>
    <x v="0"/>
    <x v="1"/>
    <n v="2456794275.1300001"/>
    <n v="2594991335"/>
    <m/>
    <m/>
    <n v="138197059.86999989"/>
    <n v="136606423.25999999"/>
    <n v="1590636.6099998951"/>
    <n v="6.1296413153529667E-4"/>
  </r>
  <r>
    <x v="1"/>
    <x v="2"/>
    <x v="0"/>
    <x v="2"/>
    <n v="2010180488.4400001"/>
    <n v="2315000000"/>
    <m/>
    <m/>
    <n v="304819511.55999994"/>
    <n v="307425503.86000001"/>
    <n v="-2605992.3000000715"/>
    <n v="-1.1256986177106141E-3"/>
  </r>
  <r>
    <x v="1"/>
    <x v="8"/>
    <x v="0"/>
    <x v="0"/>
    <n v="1821289146.5300002"/>
    <n v="1968249098.96"/>
    <m/>
    <m/>
    <n v="146959952.42999983"/>
    <n v="146959952.42999959"/>
    <n v="2.384185791015625E-7"/>
    <n v="1.2113231969852806E-16"/>
  </r>
  <r>
    <x v="1"/>
    <x v="8"/>
    <x v="0"/>
    <x v="1"/>
    <n v="3337390591.309999"/>
    <n v="3993887924.1199999"/>
    <m/>
    <m/>
    <n v="656497332.8100009"/>
    <n v="298078104.25999999"/>
    <n v="358419228.55000091"/>
    <n v="8.9741934515844932E-2"/>
  </r>
  <r>
    <x v="1"/>
    <x v="8"/>
    <x v="0"/>
    <x v="2"/>
    <n v="3178981794.4599986"/>
    <n v="3966021009.4299998"/>
    <m/>
    <m/>
    <n v="787039214.97000122"/>
    <n v="328655649.88999999"/>
    <n v="458383565.08000124"/>
    <n v="0.11557769461888971"/>
  </r>
  <r>
    <x v="1"/>
    <x v="8"/>
    <x v="3"/>
    <x v="6"/>
    <n v="4865132575.8099995"/>
    <n v="7895067676.5199995"/>
    <m/>
    <m/>
    <n v="3029935100.71"/>
    <n v="1634956342.1800001"/>
    <n v="1394978758.53"/>
    <n v="0.17668990510096311"/>
  </r>
  <r>
    <x v="1"/>
    <x v="8"/>
    <x v="2"/>
    <x v="4"/>
    <n v="497747583.10000008"/>
    <n v="5043454396.3899994"/>
    <m/>
    <n v="5122029.9800000004"/>
    <n v="4540584783.3099995"/>
    <n v="183939644.88999999"/>
    <n v="4356645138.4199991"/>
    <n v="0.86382165793714638"/>
  </r>
  <r>
    <x v="1"/>
    <x v="8"/>
    <x v="3"/>
    <x v="7"/>
    <n v="7282925.75"/>
    <n v="7480377.2000000002"/>
    <m/>
    <m/>
    <n v="197451.45000000019"/>
    <m/>
    <n v="197451.45000000019"/>
    <n v="2.6395921585344678E-2"/>
  </r>
  <r>
    <x v="1"/>
    <x v="5"/>
    <x v="0"/>
    <x v="0"/>
    <n v="6819727123.1199999"/>
    <n v="7411325378.8299999"/>
    <m/>
    <m/>
    <n v="591598255.71000004"/>
    <n v="289326248.56999999"/>
    <n v="302272007.14000005"/>
    <n v="4.0785148632580842E-2"/>
  </r>
  <r>
    <x v="1"/>
    <x v="5"/>
    <x v="0"/>
    <x v="1"/>
    <n v="3223509049.5299997"/>
    <n v="3683452295.8200002"/>
    <m/>
    <m/>
    <n v="459943246.29000044"/>
    <n v="1270264393.8799999"/>
    <n v="-810321147.58999944"/>
    <n v="-0.21998958653803005"/>
  </r>
  <r>
    <x v="1"/>
    <x v="5"/>
    <x v="0"/>
    <x v="2"/>
    <n v="2836083502.27"/>
    <n v="3093246602.0700002"/>
    <m/>
    <m/>
    <n v="257163099.80000019"/>
    <n v="973136213.89999998"/>
    <n v="-715973114.09999979"/>
    <n v="-0.23146331547600205"/>
  </r>
  <r>
    <x v="1"/>
    <x v="5"/>
    <x v="3"/>
    <x v="6"/>
    <n v="4001542302.3400002"/>
    <n v="4497355225.0100002"/>
    <m/>
    <m/>
    <n v="495812922.67000008"/>
    <m/>
    <n v="495812922.67000008"/>
    <n v="0.11024544379166705"/>
  </r>
  <r>
    <x v="1"/>
    <x v="5"/>
    <x v="1"/>
    <x v="3"/>
    <n v="989415371.13"/>
    <n v="1154529889.9000001"/>
    <m/>
    <m/>
    <n v="165114518.7700001"/>
    <n v="103650397.68000001"/>
    <n v="61464121.090000093"/>
    <n v="5.3237358017057333E-2"/>
  </r>
  <r>
    <x v="1"/>
    <x v="5"/>
    <x v="2"/>
    <x v="4"/>
    <n v="1780440241.97"/>
    <n v="2078702687.75"/>
    <m/>
    <n v="1000"/>
    <n v="298261445.77999997"/>
    <m/>
    <n v="298261445.77999997"/>
    <n v="0.14348441820837779"/>
  </r>
  <r>
    <x v="1"/>
    <x v="6"/>
    <x v="0"/>
    <x v="0"/>
    <n v="16551057726.490005"/>
    <n v="20000000000"/>
    <m/>
    <m/>
    <n v="3448942273.5099945"/>
    <n v="3185903811.1800003"/>
    <n v="263038462.3299942"/>
    <n v="1.315192311649971E-2"/>
  </r>
  <r>
    <x v="1"/>
    <x v="6"/>
    <x v="0"/>
    <x v="1"/>
    <n v="5975761382.2700005"/>
    <n v="6000000000"/>
    <m/>
    <m/>
    <n v="24238617.729999542"/>
    <n v="1882900592.8099999"/>
    <n v="-1858661975.0800004"/>
    <n v="-0.30977699584666674"/>
  </r>
  <r>
    <x v="1"/>
    <x v="6"/>
    <x v="0"/>
    <x v="2"/>
    <n v="5741406681.249999"/>
    <n v="6000000000"/>
    <m/>
    <m/>
    <n v="258593318.75000095"/>
    <n v="5723720711.7600002"/>
    <n v="-5465127393.0099993"/>
    <n v="-0.91085456550166655"/>
  </r>
  <r>
    <x v="1"/>
    <x v="6"/>
    <x v="1"/>
    <x v="3"/>
    <n v="6786974553.5"/>
    <n v="7900626661.4699993"/>
    <m/>
    <n v="4001000"/>
    <n v="1109651107.9699993"/>
    <n v="105511977.96000001"/>
    <n v="1004139130.0099993"/>
    <n v="0.12709613718453672"/>
  </r>
  <r>
    <x v="1"/>
    <x v="6"/>
    <x v="2"/>
    <x v="4"/>
    <n v="10641158554.390005"/>
    <n v="12441243833.200001"/>
    <m/>
    <n v="78897305.620000005"/>
    <n v="1721187973.1899958"/>
    <n v="199171621.30000001"/>
    <n v="1522016351.8899958"/>
    <n v="0.12233634934703465"/>
  </r>
  <r>
    <x v="1"/>
    <x v="7"/>
    <x v="0"/>
    <x v="0"/>
    <n v="12377839808.019995"/>
    <n v="20000000000"/>
    <m/>
    <m/>
    <n v="7622160191.9800053"/>
    <n v="800421878.59000003"/>
    <n v="6821738313.3900051"/>
    <n v="0.34108691566950028"/>
  </r>
  <r>
    <x v="1"/>
    <x v="7"/>
    <x v="0"/>
    <x v="1"/>
    <n v="5066190451.5200005"/>
    <n v="6000000000"/>
    <m/>
    <m/>
    <n v="933809548.47999954"/>
    <n v="1802469809.26"/>
    <n v="-868660260.78000045"/>
    <n v="-0.14477671013000007"/>
  </r>
  <r>
    <x v="1"/>
    <x v="7"/>
    <x v="0"/>
    <x v="2"/>
    <n v="5405261787.3199997"/>
    <n v="6000000000"/>
    <m/>
    <m/>
    <n v="594738212.68000031"/>
    <n v="1759708173.23"/>
    <n v="-1164969960.5499997"/>
    <n v="-0.19416166009166663"/>
  </r>
  <r>
    <x v="1"/>
    <x v="7"/>
    <x v="2"/>
    <x v="4"/>
    <n v="172942285.13"/>
    <n v="209514255.78"/>
    <m/>
    <n v="31211601.469999999"/>
    <n v="5360369.1800000072"/>
    <m/>
    <n v="5360369.1800000072"/>
    <n v="2.5584746775554269E-2"/>
  </r>
  <r>
    <x v="1"/>
    <x v="9"/>
    <x v="0"/>
    <x v="0"/>
    <n v="9456849523.1799984"/>
    <n v="10197300928"/>
    <m/>
    <m/>
    <n v="740451404.8200016"/>
    <n v="440217349"/>
    <n v="300234055.8200016"/>
    <n v="2.9442502279756356E-2"/>
  </r>
  <r>
    <x v="1"/>
    <x v="9"/>
    <x v="0"/>
    <x v="1"/>
    <n v="3343185210.2500019"/>
    <n v="4451329061"/>
    <m/>
    <m/>
    <n v="1108143850.7499981"/>
    <n v="1027363134.3099998"/>
    <n v="80780716.439998269"/>
    <n v="1.8147549941376545E-2"/>
  </r>
  <r>
    <x v="1"/>
    <x v="9"/>
    <x v="0"/>
    <x v="2"/>
    <n v="4834281148.0599985"/>
    <n v="5830133396"/>
    <m/>
    <m/>
    <n v="995852247.94000149"/>
    <n v="641388110.35000002"/>
    <n v="354464137.59000146"/>
    <n v="6.0798632469232353E-2"/>
  </r>
  <r>
    <x v="1"/>
    <x v="9"/>
    <x v="1"/>
    <x v="3"/>
    <n v="4160836342.6399994"/>
    <n v="5042224336"/>
    <m/>
    <n v="2000000"/>
    <n v="879387993.36000061"/>
    <n v="123073351.75"/>
    <n v="756314641.61000061"/>
    <n v="0.14999623007848667"/>
  </r>
  <r>
    <x v="1"/>
    <x v="9"/>
    <x v="2"/>
    <x v="4"/>
    <n v="5632865029.4799995"/>
    <n v="6642847082.3199997"/>
    <m/>
    <n v="10499999.93"/>
    <n v="999482052.91000021"/>
    <n v="638048235.15999997"/>
    <n v="361433817.75000024"/>
    <n v="5.4409474321930391E-2"/>
  </r>
  <r>
    <x v="1"/>
    <x v="1"/>
    <x v="3"/>
    <x v="5"/>
    <n v="8594697882.6199989"/>
    <n v="9999999999"/>
    <m/>
    <m/>
    <n v="1405302116.3800011"/>
    <m/>
    <n v="1405302116.3800011"/>
    <n v="0.14053021165205312"/>
  </r>
  <r>
    <x v="1"/>
    <x v="3"/>
    <x v="3"/>
    <x v="6"/>
    <n v="3810172064.98"/>
    <n v="5000000000"/>
    <m/>
    <m/>
    <n v="1189827935.02"/>
    <m/>
    <n v="1189827935.02"/>
    <n v="0.237965587004"/>
  </r>
  <r>
    <x v="1"/>
    <x v="4"/>
    <x v="3"/>
    <x v="5"/>
    <n v="5564008291"/>
    <n v="5717142857.1300001"/>
    <m/>
    <n v="258461538.46000001"/>
    <n v="-105326972.32999989"/>
    <m/>
    <n v="-105326972.32999989"/>
    <n v="-1.84230086534647E-2"/>
  </r>
  <r>
    <x v="2"/>
    <x v="0"/>
    <x v="0"/>
    <x v="0"/>
    <n v="752432332.97000027"/>
    <n v="892719684.76999998"/>
    <m/>
    <m/>
    <n v="140287351.79999971"/>
    <n v="0"/>
    <n v="140287351.79999971"/>
    <n v="0.15714602712736564"/>
  </r>
  <r>
    <x v="2"/>
    <x v="0"/>
    <x v="0"/>
    <x v="1"/>
    <n v="897022673.86999989"/>
    <n v="1237834619.8"/>
    <m/>
    <m/>
    <n v="340811945.93000007"/>
    <n v="24651190.519999981"/>
    <n v="316160755.41000009"/>
    <n v="0.25541437470950923"/>
  </r>
  <r>
    <x v="2"/>
    <x v="0"/>
    <x v="0"/>
    <x v="2"/>
    <n v="1831504003.95"/>
    <n v="2351609900.1599998"/>
    <m/>
    <m/>
    <n v="520105896.2099998"/>
    <n v="0"/>
    <n v="520105896.2099998"/>
    <n v="0.2211701422819374"/>
  </r>
  <r>
    <x v="2"/>
    <x v="0"/>
    <x v="1"/>
    <x v="3"/>
    <n v="491403353.27999997"/>
    <n v="603093569.38999999"/>
    <m/>
    <m/>
    <n v="111690216.11000001"/>
    <m/>
    <n v="111690216.11000001"/>
    <n v="0.18519550162501197"/>
  </r>
  <r>
    <x v="2"/>
    <x v="0"/>
    <x v="2"/>
    <x v="4"/>
    <n v="225280835.52000001"/>
    <n v="297844199.85000002"/>
    <m/>
    <n v="13675514.199999999"/>
    <n v="58887850.13000001"/>
    <m/>
    <n v="58887850.13000001"/>
    <n v="0.19771360382259265"/>
  </r>
  <r>
    <x v="2"/>
    <x v="2"/>
    <x v="3"/>
    <x v="6"/>
    <n v="2595325751.6999998"/>
    <n v="3113636363.6399999"/>
    <m/>
    <n v="659090909.08999991"/>
    <n v="-140780297.14999986"/>
    <n v="51188021.049999997"/>
    <n v="-191968318.19999987"/>
    <n v="-6.1654058399927957E-2"/>
  </r>
  <r>
    <x v="2"/>
    <x v="2"/>
    <x v="1"/>
    <x v="3"/>
    <n v="652388797.84000003"/>
    <n v="773638871.75999999"/>
    <m/>
    <n v="1000"/>
    <n v="121249073.91999996"/>
    <n v="0"/>
    <n v="121249073.91999996"/>
    <n v="0.15672567440175644"/>
  </r>
  <r>
    <x v="2"/>
    <x v="2"/>
    <x v="0"/>
    <x v="0"/>
    <n v="2041804092.76"/>
    <n v="2525272034.48"/>
    <m/>
    <m/>
    <n v="483467941.72000003"/>
    <n v="33844480"/>
    <n v="449623461.72000003"/>
    <n v="0.17804951529215576"/>
  </r>
  <r>
    <x v="2"/>
    <x v="2"/>
    <x v="0"/>
    <x v="1"/>
    <n v="2456794275.1300001"/>
    <n v="2594991335"/>
    <m/>
    <m/>
    <n v="138197059.86999989"/>
    <n v="136606423.25999999"/>
    <n v="1590636.6099998951"/>
    <n v="6.1296413153529667E-4"/>
  </r>
  <r>
    <x v="2"/>
    <x v="2"/>
    <x v="0"/>
    <x v="2"/>
    <n v="2028853508.27"/>
    <n v="2315000000"/>
    <m/>
    <m/>
    <n v="286146491.73000002"/>
    <n v="307425503.86000001"/>
    <n v="-21279012.129999995"/>
    <n v="-9.1917978963282909E-3"/>
  </r>
  <r>
    <x v="2"/>
    <x v="8"/>
    <x v="0"/>
    <x v="0"/>
    <n v="1753114887.6100001"/>
    <n v="1968249098.96"/>
    <m/>
    <m/>
    <n v="215134211.3499999"/>
    <n v="215134211.34999967"/>
    <n v="2.384185791015625E-7"/>
    <n v="1.2113231969852806E-16"/>
  </r>
  <r>
    <x v="2"/>
    <x v="8"/>
    <x v="0"/>
    <x v="1"/>
    <n v="3242307196.999999"/>
    <n v="3993887924.1199999"/>
    <m/>
    <m/>
    <n v="751580727.12000084"/>
    <n v="418136051.99000001"/>
    <n v="333444675.13000083"/>
    <n v="8.3488741162778352E-2"/>
  </r>
  <r>
    <x v="2"/>
    <x v="8"/>
    <x v="0"/>
    <x v="2"/>
    <n v="3043718232.6600008"/>
    <n v="3966021009.4299998"/>
    <m/>
    <m/>
    <n v="922302776.76999903"/>
    <n v="387889681.56999999"/>
    <n v="534413095.19999903"/>
    <n v="0.1347479234046734"/>
  </r>
  <r>
    <x v="2"/>
    <x v="8"/>
    <x v="3"/>
    <x v="6"/>
    <n v="5090896760.1000004"/>
    <n v="7895067676.5199995"/>
    <m/>
    <m/>
    <n v="2804170916.4199991"/>
    <n v="249637896.85999998"/>
    <n v="2554533019.559999"/>
    <n v="0.32356062344559788"/>
  </r>
  <r>
    <x v="2"/>
    <x v="8"/>
    <x v="2"/>
    <x v="4"/>
    <n v="506220707.16000003"/>
    <n v="5043454396.3899994"/>
    <m/>
    <n v="5122029.9800000004"/>
    <n v="4532111659.25"/>
    <n v="7960086.7299999595"/>
    <n v="4524151572.5200005"/>
    <n v="0.8970342977143394"/>
  </r>
  <r>
    <x v="2"/>
    <x v="8"/>
    <x v="3"/>
    <x v="7"/>
    <n v="5078777.4800000004"/>
    <n v="7480377.2000000002"/>
    <m/>
    <m/>
    <n v="2401599.7199999997"/>
    <m/>
    <n v="2401599.7199999997"/>
    <n v="0.32105329126985732"/>
  </r>
  <r>
    <x v="2"/>
    <x v="5"/>
    <x v="0"/>
    <x v="0"/>
    <n v="6636731872.0600033"/>
    <n v="7411325378.8299999"/>
    <m/>
    <n v="287716760.56999999"/>
    <n v="486876746.19999665"/>
    <n v="287716760.56999999"/>
    <n v="199159985.62999666"/>
    <n v="2.6872384553360055E-2"/>
  </r>
  <r>
    <x v="2"/>
    <x v="5"/>
    <x v="0"/>
    <x v="1"/>
    <n v="3266500727.8099995"/>
    <n v="3683452295.8200002"/>
    <m/>
    <n v="1112489150.2399998"/>
    <n v="-695537582.22999907"/>
    <n v="1112489150.2399998"/>
    <n v="-1808026732.4699988"/>
    <n v="-0.49085113292270854"/>
  </r>
  <r>
    <x v="2"/>
    <x v="5"/>
    <x v="0"/>
    <x v="2"/>
    <n v="2707242785.670001"/>
    <n v="3093246602.0700002"/>
    <m/>
    <n v="1121018451.24"/>
    <n v="-735014634.84000087"/>
    <n v="1121018451.24"/>
    <n v="-1856033086.0800009"/>
    <n v="-0.60002751957698552"/>
  </r>
  <r>
    <x v="2"/>
    <x v="5"/>
    <x v="3"/>
    <x v="6"/>
    <n v="3818946182.6899991"/>
    <n v="4497355225.0100002"/>
    <m/>
    <m/>
    <n v="678409042.32000113"/>
    <m/>
    <n v="678409042.32000113"/>
    <n v="0.15084622147419824"/>
  </r>
  <r>
    <x v="2"/>
    <x v="5"/>
    <x v="1"/>
    <x v="3"/>
    <n v="958250456.33999991"/>
    <n v="1154529889.9000001"/>
    <m/>
    <m/>
    <n v="196279433.56000018"/>
    <n v="73093092.310000002"/>
    <n v="123186341.25000018"/>
    <n v="0.1066982694234707"/>
  </r>
  <r>
    <x v="2"/>
    <x v="5"/>
    <x v="2"/>
    <x v="4"/>
    <n v="1525295264.8899999"/>
    <n v="6013702687.75"/>
    <m/>
    <n v="1000"/>
    <n v="4488406422.8600006"/>
    <m/>
    <n v="4488406422.8600006"/>
    <n v="0.74636320681482138"/>
  </r>
  <r>
    <x v="2"/>
    <x v="6"/>
    <x v="0"/>
    <x v="0"/>
    <n v="17345203605.889999"/>
    <n v="20000000000"/>
    <m/>
    <m/>
    <n v="2654796394.1100006"/>
    <n v="2129232945.1900001"/>
    <n v="525563448.92000055"/>
    <n v="2.6278172446000028E-2"/>
  </r>
  <r>
    <x v="2"/>
    <x v="6"/>
    <x v="0"/>
    <x v="1"/>
    <n v="5857567509.5500031"/>
    <n v="6000000000"/>
    <m/>
    <m/>
    <n v="142432490.44999695"/>
    <n v="1774666607.3900001"/>
    <n v="-1632234116.9400032"/>
    <n v="-0.27203901949000053"/>
  </r>
  <r>
    <x v="2"/>
    <x v="6"/>
    <x v="0"/>
    <x v="2"/>
    <n v="5837315955.7600012"/>
    <n v="6000000000"/>
    <m/>
    <m/>
    <n v="162684044.23999882"/>
    <n v="3077032638.8800001"/>
    <n v="-2914348594.6400013"/>
    <n v="-0.48572476577333357"/>
  </r>
  <r>
    <x v="2"/>
    <x v="6"/>
    <x v="1"/>
    <x v="3"/>
    <n v="6508048423.0900021"/>
    <n v="7898626661.4699993"/>
    <m/>
    <n v="2001000"/>
    <n v="1388577238.3799973"/>
    <n v="99343798.709999993"/>
    <n v="1289233439.6699972"/>
    <n v="0.1632224809356998"/>
  </r>
  <r>
    <x v="2"/>
    <x v="6"/>
    <x v="2"/>
    <x v="4"/>
    <n v="10611508884.940001"/>
    <n v="12373377527.279999"/>
    <m/>
    <n v="11031999.699999999"/>
    <n v="1750836642.6399982"/>
    <n v="274256701.42000002"/>
    <n v="1476579941.2199981"/>
    <n v="0.11933523712216272"/>
  </r>
  <r>
    <x v="2"/>
    <x v="7"/>
    <x v="0"/>
    <x v="0"/>
    <n v="12852345517.079998"/>
    <n v="20000000000"/>
    <m/>
    <m/>
    <n v="7147654482.920002"/>
    <n v="940311874.92999995"/>
    <n v="6207342607.9900017"/>
    <n v="0.31036713039950009"/>
  </r>
  <r>
    <x v="2"/>
    <x v="7"/>
    <x v="0"/>
    <x v="1"/>
    <n v="4545764663.2800007"/>
    <n v="6000000000"/>
    <m/>
    <m/>
    <n v="1454235336.7199993"/>
    <n v="2229046296.3600001"/>
    <n v="-774810959.64000082"/>
    <n v="-0.12913515994000013"/>
  </r>
  <r>
    <x v="2"/>
    <x v="7"/>
    <x v="0"/>
    <x v="2"/>
    <n v="5537063020.6800013"/>
    <n v="6000000000"/>
    <m/>
    <m/>
    <n v="462936979.31999874"/>
    <n v="1683237145.79"/>
    <n v="-1220300166.4700012"/>
    <n v="-0.20338336107833355"/>
  </r>
  <r>
    <x v="2"/>
    <x v="7"/>
    <x v="2"/>
    <x v="4"/>
    <n v="158592958.65000004"/>
    <n v="207952477.33000001"/>
    <m/>
    <n v="29649823.019999996"/>
    <n v="19709695.659999982"/>
    <m/>
    <n v="19709695.659999982"/>
    <n v="9.4779806968698158E-2"/>
  </r>
  <r>
    <x v="2"/>
    <x v="9"/>
    <x v="0"/>
    <x v="0"/>
    <n v="9296758943.1000042"/>
    <n v="10197300928"/>
    <m/>
    <m/>
    <n v="900541984.8999958"/>
    <n v="437217349"/>
    <n v="463324635.8999958"/>
    <n v="4.543600695629052E-2"/>
  </r>
  <r>
    <x v="2"/>
    <x v="9"/>
    <x v="0"/>
    <x v="1"/>
    <n v="3584064579.0900006"/>
    <n v="4451329061"/>
    <m/>
    <m/>
    <n v="867264481.90999937"/>
    <n v="776450418.79999995"/>
    <n v="90814063.109999418"/>
    <n v="2.0401561391104585E-2"/>
  </r>
  <r>
    <x v="2"/>
    <x v="9"/>
    <x v="0"/>
    <x v="2"/>
    <n v="4416400510.4699993"/>
    <n v="5830133396"/>
    <m/>
    <m/>
    <n v="1413732885.5300007"/>
    <n v="816960267.86000013"/>
    <n v="596772617.67000055"/>
    <n v="0.10236002800200775"/>
  </r>
  <r>
    <x v="2"/>
    <x v="9"/>
    <x v="1"/>
    <x v="3"/>
    <n v="4020354074.8400002"/>
    <n v="5042224336"/>
    <m/>
    <n v="2000000"/>
    <n v="1019870261.1599998"/>
    <n v="98917433.599999994"/>
    <n v="920952827.55999982"/>
    <n v="0.18264812634072372"/>
  </r>
  <r>
    <x v="2"/>
    <x v="9"/>
    <x v="2"/>
    <x v="4"/>
    <n v="5565408974.9200001"/>
    <n v="6642847082.3199997"/>
    <m/>
    <n v="10100000.01"/>
    <n v="1067338107.3899996"/>
    <n v="608287004.64999998"/>
    <n v="459051102.73999965"/>
    <n v="6.9104571737285431E-2"/>
  </r>
  <r>
    <x v="2"/>
    <x v="1"/>
    <x v="3"/>
    <x v="5"/>
    <n v="8488775338.1599998"/>
    <n v="9999999999"/>
    <m/>
    <m/>
    <n v="1511224660.8400002"/>
    <m/>
    <n v="1511224660.8400002"/>
    <n v="0.15112246609911226"/>
  </r>
  <r>
    <x v="2"/>
    <x v="3"/>
    <x v="3"/>
    <x v="6"/>
    <n v="4669356696.8999996"/>
    <n v="5000000000"/>
    <m/>
    <m/>
    <n v="330643303.10000038"/>
    <m/>
    <n v="330643303.10000038"/>
    <n v="6.6128660620000071E-2"/>
  </r>
  <r>
    <x v="2"/>
    <x v="4"/>
    <x v="3"/>
    <x v="5"/>
    <n v="5388679699"/>
    <n v="5458681318.6700001"/>
    <m/>
    <m/>
    <n v="70001619.670000076"/>
    <m/>
    <n v="70001619.670000076"/>
    <n v="1.2823906651333122E-2"/>
  </r>
  <r>
    <x v="3"/>
    <x v="0"/>
    <x v="0"/>
    <x v="0"/>
    <n v="586151702.35000002"/>
    <n v="722039688.19476151"/>
    <m/>
    <n v="43198348.82"/>
    <n v="92689637.024761498"/>
    <m/>
    <n v="92689637.024761498"/>
    <n v="0.12837194206942207"/>
  </r>
  <r>
    <x v="3"/>
    <x v="0"/>
    <x v="0"/>
    <x v="1"/>
    <n v="111518462.93999998"/>
    <n v="332165399.60831922"/>
    <m/>
    <n v="97673313.299999997"/>
    <n v="122973623.36831923"/>
    <m/>
    <n v="122973623.36831923"/>
    <n v="0.37021804051031959"/>
  </r>
  <r>
    <x v="3"/>
    <x v="0"/>
    <x v="0"/>
    <x v="2"/>
    <n v="1032090231.8700001"/>
    <n v="1354450509.1118948"/>
    <m/>
    <n v="168706959.06"/>
    <n v="153653318.18189472"/>
    <m/>
    <n v="153653318.18189472"/>
    <n v="0.11344328725797762"/>
  </r>
  <r>
    <x v="3"/>
    <x v="0"/>
    <x v="1"/>
    <x v="3"/>
    <n v="280039911.71999997"/>
    <n v="315149311.72861218"/>
    <m/>
    <n v="80216674.260000005"/>
    <n v="-45107274.25138779"/>
    <m/>
    <n v="-45107274.25138779"/>
    <n v="-0.14312985170099782"/>
  </r>
  <r>
    <x v="3"/>
    <x v="0"/>
    <x v="2"/>
    <x v="4"/>
    <n v="134689228.75999999"/>
    <n v="189220309.30200002"/>
    <m/>
    <n v="11909151.09"/>
    <n v="42621929.452000022"/>
    <m/>
    <n v="42621929.452000022"/>
    <n v="0.22525028951292131"/>
  </r>
  <r>
    <x v="3"/>
    <x v="2"/>
    <x v="3"/>
    <x v="6"/>
    <n v="1762527205.6300001"/>
    <n v="2454545454.5500002"/>
    <m/>
    <n v="409090909.08999997"/>
    <n v="282927339.8300001"/>
    <m/>
    <n v="282927339.8300001"/>
    <n v="0.11526669400460139"/>
  </r>
  <r>
    <x v="3"/>
    <x v="2"/>
    <x v="1"/>
    <x v="3"/>
    <n v="417534904.38"/>
    <n v="460636871.75999999"/>
    <m/>
    <n v="1001000"/>
    <n v="42100967.379999995"/>
    <m/>
    <n v="42100967.379999995"/>
    <n v="9.1397302215822943E-2"/>
  </r>
  <r>
    <x v="3"/>
    <x v="2"/>
    <x v="0"/>
    <x v="0"/>
    <n v="1922936368.6300001"/>
    <n v="2525272034.48"/>
    <m/>
    <n v="354241058"/>
    <n v="248094607.8499999"/>
    <m/>
    <n v="248094607.8499999"/>
    <n v="9.8244705703988508E-2"/>
  </r>
  <r>
    <x v="3"/>
    <x v="2"/>
    <x v="0"/>
    <x v="1"/>
    <n v="2165571959.2399998"/>
    <n v="2594991335"/>
    <m/>
    <n v="178388000"/>
    <n v="251031375.76000023"/>
    <n v="358754352.77999997"/>
    <n v="-107722977.01999974"/>
    <n v="-4.1511883129274396E-2"/>
  </r>
  <r>
    <x v="3"/>
    <x v="2"/>
    <x v="0"/>
    <x v="2"/>
    <n v="1988116988.26"/>
    <n v="2315000000"/>
    <m/>
    <n v="80601000"/>
    <n v="246282011.74000001"/>
    <n v="136243081.99000001"/>
    <n v="110038929.75"/>
    <n v="4.7533015010799137E-2"/>
  </r>
  <r>
    <x v="3"/>
    <x v="8"/>
    <x v="0"/>
    <x v="0"/>
    <n v="1433261576.21"/>
    <n v="1968249098.9599998"/>
    <m/>
    <n v="196221724"/>
    <n v="338765798.74999976"/>
    <n v="54000000"/>
    <n v="284765798.74999976"/>
    <n v="0.1446797556775038"/>
  </r>
  <r>
    <x v="3"/>
    <x v="8"/>
    <x v="0"/>
    <x v="1"/>
    <n v="3058119179.7300005"/>
    <n v="3993887924.1200004"/>
    <m/>
    <m/>
    <n v="935768744.38999987"/>
    <n v="918591691"/>
    <n v="17177053.389999866"/>
    <n v="4.3008351051274426E-3"/>
  </r>
  <r>
    <x v="3"/>
    <x v="8"/>
    <x v="0"/>
    <x v="2"/>
    <n v="2766981199.2399988"/>
    <n v="3966021009.4299998"/>
    <m/>
    <m/>
    <n v="1199039810.190001"/>
    <n v="913565561.72000003"/>
    <n v="285474248.47000098"/>
    <n v="7.1980014173205195E-2"/>
  </r>
  <r>
    <x v="3"/>
    <x v="8"/>
    <x v="3"/>
    <x v="6"/>
    <n v="6530888424.5299988"/>
    <n v="7694251925.2600002"/>
    <m/>
    <m/>
    <n v="1163363500.7300014"/>
    <n v="135749853.54000002"/>
    <n v="1027613647.1900015"/>
    <n v="0.13355601781329468"/>
  </r>
  <r>
    <x v="3"/>
    <x v="8"/>
    <x v="2"/>
    <x v="4"/>
    <n v="3681895455.3899999"/>
    <n v="7858194047.4900007"/>
    <m/>
    <n v="57811120.939999998"/>
    <n v="4118487471.1600008"/>
    <n v="1171916079.5799999"/>
    <n v="2946571391.5800009"/>
    <n v="0.37496801094154331"/>
  </r>
  <r>
    <x v="3"/>
    <x v="8"/>
    <x v="3"/>
    <x v="7"/>
    <n v="1690211.51"/>
    <n v="2640188.6"/>
    <m/>
    <m/>
    <n v="949977.09000000008"/>
    <m/>
    <n v="949977.09000000008"/>
    <n v="0.35981410191681007"/>
  </r>
  <r>
    <x v="3"/>
    <x v="5"/>
    <x v="0"/>
    <x v="0"/>
    <n v="6993224875.6399984"/>
    <n v="7411325378.8299999"/>
    <m/>
    <n v="0"/>
    <n v="418100503.19000149"/>
    <n v="386994350"/>
    <n v="31106153.190001488"/>
    <n v="4.1971107190698067E-3"/>
  </r>
  <r>
    <x v="3"/>
    <x v="5"/>
    <x v="0"/>
    <x v="1"/>
    <n v="3507901038.5899997"/>
    <n v="3683452295.8200002"/>
    <m/>
    <n v="0"/>
    <n v="175551257.2300005"/>
    <n v="624583097.22000003"/>
    <n v="-449031839.98999953"/>
    <n v="-0.12190515959703431"/>
  </r>
  <r>
    <x v="3"/>
    <x v="5"/>
    <x v="0"/>
    <x v="2"/>
    <n v="2770918425.0800004"/>
    <n v="3093246602.0700002"/>
    <m/>
    <n v="0"/>
    <n v="322328176.98999977"/>
    <n v="866353644.86000001"/>
    <n v="-544025467.87000024"/>
    <n v="-0.17587523332473345"/>
  </r>
  <r>
    <x v="3"/>
    <x v="5"/>
    <x v="3"/>
    <x v="6"/>
    <n v="3321440056.8299994"/>
    <n v="4340913055.9300003"/>
    <m/>
    <m/>
    <n v="1019472999.1000009"/>
    <n v="1126908966.47"/>
    <n v="-107435967.36999917"/>
    <n v="-2.4749624326899127E-2"/>
  </r>
  <r>
    <x v="3"/>
    <x v="5"/>
    <x v="1"/>
    <x v="3"/>
    <n v="693636710.11999989"/>
    <n v="962528889.89999998"/>
    <m/>
    <m/>
    <n v="268892179.78000009"/>
    <n v="79668124.930000007"/>
    <n v="189224054.85000008"/>
    <n v="0.19659051986445741"/>
  </r>
  <r>
    <x v="3"/>
    <x v="5"/>
    <x v="2"/>
    <x v="4"/>
    <n v="1708688834.1900003"/>
    <n v="1892935343.5900002"/>
    <m/>
    <n v="1000"/>
    <n v="184245509.39999986"/>
    <n v="166747465.30000001"/>
    <n v="17498044.099999845"/>
    <n v="9.2438678157989052E-3"/>
  </r>
  <r>
    <x v="3"/>
    <x v="6"/>
    <x v="0"/>
    <x v="0"/>
    <n v="18228253296.700005"/>
    <n v="20000000000"/>
    <m/>
    <m/>
    <n v="1771746703.2999954"/>
    <n v="2042182977.9100001"/>
    <n v="-270436274.61000466"/>
    <n v="-1.3521813730500234E-2"/>
  </r>
  <r>
    <x v="3"/>
    <x v="6"/>
    <x v="0"/>
    <x v="1"/>
    <n v="5908624628.3500013"/>
    <n v="6000000000"/>
    <m/>
    <m/>
    <n v="91375371.649998665"/>
    <n v="2577834034.73"/>
    <n v="-2486458663.0800014"/>
    <n v="-0.41440977718000022"/>
  </r>
  <r>
    <x v="3"/>
    <x v="6"/>
    <x v="0"/>
    <x v="2"/>
    <n v="5889476711.0899982"/>
    <n v="6000000000"/>
    <m/>
    <m/>
    <n v="110523288.91000175"/>
    <n v="4566468594.7400007"/>
    <n v="-4455945305.829999"/>
    <n v="-0.74265755097166652"/>
  </r>
  <r>
    <x v="3"/>
    <x v="6"/>
    <x v="1"/>
    <x v="3"/>
    <n v="4370339550.1899996"/>
    <n v="5268120074.2999992"/>
    <m/>
    <n v="5003000"/>
    <n v="892777524.10999966"/>
    <n v="86866371.340000004"/>
    <n v="805911152.76999962"/>
    <n v="0.15297888837074106"/>
  </r>
  <r>
    <x v="3"/>
    <x v="6"/>
    <x v="2"/>
    <x v="4"/>
    <n v="9512675377.909996"/>
    <n v="10913653910.279999"/>
    <m/>
    <n v="758035441.17000008"/>
    <n v="642943091.20000267"/>
    <n v="251067356.84999996"/>
    <n v="391875734.35000271"/>
    <n v="3.590692334314171E-2"/>
  </r>
  <r>
    <x v="3"/>
    <x v="7"/>
    <x v="0"/>
    <x v="0"/>
    <n v="19073675050.21999"/>
    <n v="20000000000"/>
    <m/>
    <m/>
    <n v="926324949.78001022"/>
    <n v="4280887489.7399998"/>
    <n v="-3354562539.9599895"/>
    <n v="-0.16772812699799947"/>
  </r>
  <r>
    <x v="3"/>
    <x v="7"/>
    <x v="0"/>
    <x v="1"/>
    <n v="5904562547.4000006"/>
    <n v="6000000000"/>
    <m/>
    <m/>
    <n v="95437452.599999428"/>
    <n v="6441089764.4700003"/>
    <n v="-6345652311.8700008"/>
    <n v="-1.0576087186450001"/>
  </r>
  <r>
    <x v="3"/>
    <x v="7"/>
    <x v="0"/>
    <x v="2"/>
    <n v="5965789343.7400007"/>
    <n v="6000000000"/>
    <m/>
    <m/>
    <n v="34210656.259999275"/>
    <n v="1478737783.24"/>
    <n v="-1444527126.9800007"/>
    <n v="-0.24075452116333346"/>
  </r>
  <r>
    <x v="3"/>
    <x v="7"/>
    <x v="2"/>
    <x v="4"/>
    <n v="67302518.460000008"/>
    <n v="96255776.480000019"/>
    <m/>
    <n v="37426917.25"/>
    <n v="-8473659.2299999893"/>
    <m/>
    <n v="-8473659.2299999893"/>
    <n v="-8.8032734656300266E-2"/>
  </r>
  <r>
    <x v="3"/>
    <x v="9"/>
    <x v="0"/>
    <x v="0"/>
    <n v="8681184076.5999947"/>
    <n v="10197300928"/>
    <m/>
    <n v="349700293"/>
    <n v="1166416558.4000053"/>
    <n v="716452269.32999992"/>
    <n v="449964289.07000542"/>
    <n v="4.4125822337407188E-2"/>
  </r>
  <r>
    <x v="3"/>
    <x v="9"/>
    <x v="0"/>
    <x v="1"/>
    <n v="3875486203.4000001"/>
    <n v="4451329061"/>
    <m/>
    <n v="0"/>
    <n v="575842857.5999999"/>
    <n v="439558237.55000001"/>
    <n v="136284620.04999989"/>
    <n v="3.0616613191787552E-2"/>
  </r>
  <r>
    <x v="3"/>
    <x v="9"/>
    <x v="0"/>
    <x v="2"/>
    <n v="4470992641.5"/>
    <n v="5830133396"/>
    <m/>
    <n v="0"/>
    <n v="1359140754.5"/>
    <n v="433366530.86000001"/>
    <n v="925774223.63999999"/>
    <n v="0.15879125926606844"/>
  </r>
  <r>
    <x v="3"/>
    <x v="9"/>
    <x v="1"/>
    <x v="3"/>
    <n v="3356922980.6099977"/>
    <n v="4262214267.9300003"/>
    <m/>
    <n v="1000000"/>
    <n v="904291287.32000256"/>
    <n v="184643017.70999998"/>
    <n v="719648269.61000252"/>
    <n v="0.16884375687651879"/>
  </r>
  <r>
    <x v="3"/>
    <x v="9"/>
    <x v="2"/>
    <x v="4"/>
    <n v="5211380135.1600008"/>
    <n v="6304357327.5599995"/>
    <m/>
    <n v="5176000"/>
    <n v="1087801192.3999987"/>
    <n v="570383213.75999999"/>
    <n v="517417978.63999867"/>
    <n v="8.2073072917054499E-2"/>
  </r>
  <r>
    <x v="3"/>
    <x v="1"/>
    <x v="3"/>
    <x v="5"/>
    <n v="7909567890.7799997"/>
    <n v="9999999999"/>
    <m/>
    <m/>
    <n v="2090432108.2200003"/>
    <n v="0"/>
    <n v="2090432108.2200003"/>
    <n v="0.20904321084290434"/>
  </r>
  <r>
    <x v="3"/>
    <x v="3"/>
    <x v="3"/>
    <x v="6"/>
    <n v="4814323381.8100004"/>
    <n v="5000000000"/>
    <m/>
    <m/>
    <n v="185676618.18999958"/>
    <m/>
    <n v="185676618.18999958"/>
    <n v="3.7135323637999915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702B55-A71F-40E9-A3D5-AE1AD945BB66}" name="Сводная таблица2" cacheId="0" applyNumberFormats="0" applyBorderFormats="0" applyFontFormats="0" applyPatternFormats="0" applyAlignmentFormats="0" applyWidthHeightFormats="1" dataCaption="Значения" grandTotalCaption="ИТОГО" updatedVersion="8" minRefreshableVersion="3" itemPrintTitles="1" createdVersion="6" indent="0" outline="1" outlineData="1" multipleFieldFilters="0" rowHeaderCaption="Наименование партнера Фонда">
  <location ref="A5:J16" firstHeaderRow="1" firstDataRow="3" firstDataCol="1" rowPageCount="2" colPageCount="1"/>
  <pivotFields count="14">
    <pivotField axis="axisPage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 defaultSubtotal="0">
      <items count="27">
        <item x="5"/>
        <item x="2"/>
        <item x="7"/>
        <item x="6"/>
        <item x="8"/>
        <item x="9"/>
        <item x="1"/>
        <item x="3"/>
        <item h="1" x="0"/>
        <item h="1" x="4"/>
        <item h="1" m="1" x="21"/>
        <item h="1" m="1" x="12"/>
        <item h="1" m="1" x="25"/>
        <item h="1" m="1" x="11"/>
        <item h="1" m="1" x="17"/>
        <item h="1" m="1" x="20"/>
        <item h="1" m="1" x="24"/>
        <item h="1" m="1" x="10"/>
        <item h="1" m="1" x="19"/>
        <item h="1" m="1" x="22"/>
        <item h="1" m="1" x="14"/>
        <item h="1" m="1" x="13"/>
        <item h="1" m="1" x="15"/>
        <item h="1" m="1" x="23"/>
        <item h="1" m="1" x="26"/>
        <item h="1" m="1" x="18"/>
        <item h="1" m="1" x="16"/>
      </items>
    </pivotField>
    <pivotField axis="axisCol" showAll="0" defaultSubtotal="0">
      <items count="6">
        <item x="3"/>
        <item x="1"/>
        <item x="0"/>
        <item x="2"/>
        <item m="1" x="5"/>
        <item m="1" x="4"/>
      </items>
    </pivotField>
    <pivotField axis="axisCol" showAll="0" defaultSubtotal="0">
      <items count="14">
        <item x="0"/>
        <item x="1"/>
        <item x="2"/>
        <item x="3"/>
        <item m="1" x="13"/>
        <item m="1" x="12"/>
        <item m="1" x="8"/>
        <item x="6"/>
        <item x="7"/>
        <item x="5"/>
        <item x="4"/>
        <item m="1" x="11"/>
        <item m="1" x="10"/>
        <item m="1" x="9"/>
      </items>
    </pivotField>
    <pivotField numFmtId="164" showAll="0" defaultSubtotal="0"/>
    <pivotField numFmtId="164" showAll="0" defaultSubtotal="0"/>
    <pivotField showAll="0" defaultSubtotal="0"/>
    <pivotField showAll="0" defaultSubtotal="0"/>
    <pivotField numFmtId="164" showAll="0" defaultSubtotal="0"/>
    <pivotField showAll="0" defaultSubtotal="0"/>
    <pivotField dataField="1" numFmtId="164" showAll="0" defaultSubtotal="0"/>
    <pivotField showAll="0" defaultSubtota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5">
        <item sd="0" x="0"/>
        <item sd="0" x="1"/>
        <item sd="0" x="2"/>
        <item sd="0" x="3"/>
        <item t="default"/>
      </items>
    </pivotField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2"/>
    <field x="3"/>
  </colFields>
  <colItems count="9">
    <i>
      <x/>
      <x v="7"/>
    </i>
    <i r="1">
      <x v="8"/>
    </i>
    <i r="1">
      <x v="9"/>
    </i>
    <i>
      <x v="1"/>
      <x v="3"/>
    </i>
    <i>
      <x v="2"/>
      <x/>
    </i>
    <i r="1">
      <x v="1"/>
    </i>
    <i r="1">
      <x v="2"/>
    </i>
    <i>
      <x v="3"/>
      <x v="10"/>
    </i>
    <i t="grand">
      <x/>
    </i>
  </colItems>
  <pageFields count="2">
    <pageField fld="13" item="2" hier="-1"/>
    <pageField fld="0" item="2" hier="-1"/>
  </pageFields>
  <dataFields count="1">
    <dataField name="Сумма по полю ВСС" fld="10" baseField="0" baseItem="0"/>
  </dataFields>
  <formats count="79">
    <format dxfId="84">
      <pivotArea type="all" dataOnly="0" outline="0" fieldPosition="0"/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field="3" type="button" dataOnly="0" labelOnly="1" outline="0" axis="axisCol" fieldPosition="1"/>
    </format>
    <format dxfId="80">
      <pivotArea type="topRight" dataOnly="0" labelOnly="1" outline="0" fieldPosition="0"/>
    </format>
    <format dxfId="79">
      <pivotArea dataOnly="0" labelOnly="1" grandRow="1" outline="0" fieldPosition="0"/>
    </format>
    <format dxfId="78">
      <pivotArea dataOnly="0" labelOnly="1" fieldPosition="0">
        <references count="1">
          <reference field="3" count="0"/>
        </references>
      </pivotArea>
    </format>
    <format dxfId="77">
      <pivotArea dataOnly="0" labelOnly="1" grandCol="1" outline="0" fieldPosition="0"/>
    </format>
    <format dxfId="76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type="origin" dataOnly="0" labelOnly="1" outline="0" fieldPosition="0"/>
    </format>
    <format dxfId="72">
      <pivotArea field="2" type="button" dataOnly="0" labelOnly="1" outline="0" axis="axisCol" fieldPosition="0"/>
    </format>
    <format dxfId="71">
      <pivotArea field="3" type="button" dataOnly="0" labelOnly="1" outline="0" axis="axisCol" fieldPosition="1"/>
    </format>
    <format dxfId="70">
      <pivotArea type="topRight" dataOnly="0" labelOnly="1" outline="0" fieldPosition="0"/>
    </format>
    <format dxfId="69">
      <pivotArea dataOnly="0" labelOnly="1" fieldPosition="0">
        <references count="1">
          <reference field="2" count="0"/>
        </references>
      </pivotArea>
    </format>
    <format dxfId="68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67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66">
      <pivotArea dataOnly="0" labelOnly="1" fieldPosition="0">
        <references count="2">
          <reference field="2" count="1" selected="0">
            <x v="3"/>
          </reference>
          <reference field="3" count="1">
            <x v="4"/>
          </reference>
        </references>
      </pivotArea>
    </format>
    <format dxfId="65">
      <pivotArea dataOnly="0" labelOnly="1" fieldPosition="0">
        <references count="1">
          <reference field="2" count="1">
            <x v="2"/>
          </reference>
        </references>
      </pivotArea>
    </format>
    <format dxfId="64">
      <pivotArea outline="0" collapsedLevelsAreSubtotals="1" fieldPosition="0"/>
    </format>
    <format dxfId="63">
      <pivotArea outline="0" collapsedLevelsAreSubtotals="1" fieldPosition="0"/>
    </format>
    <format dxfId="62">
      <pivotArea type="all" dataOnly="0" outline="0" fieldPosition="0"/>
    </format>
    <format dxfId="61">
      <pivotArea dataOnly="0" labelOnly="1" grandCol="1" outline="0" fieldPosition="0"/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type="origin" dataOnly="0" labelOnly="1" outline="0" fieldPosition="0"/>
    </format>
    <format dxfId="57">
      <pivotArea field="2" type="button" dataOnly="0" labelOnly="1" outline="0" axis="axisCol" fieldPosition="0"/>
    </format>
    <format dxfId="56">
      <pivotArea field="3" type="button" dataOnly="0" labelOnly="1" outline="0" axis="axisCol" fieldPosition="1"/>
    </format>
    <format dxfId="55">
      <pivotArea type="topRight" dataOnly="0" labelOnly="1" outline="0" fieldPosition="0"/>
    </format>
    <format dxfId="54">
      <pivotArea dataOnly="0" labelOnly="1" grandRow="1" outline="0" fieldPosition="0"/>
    </format>
    <format dxfId="53">
      <pivotArea dataOnly="0" labelOnly="1" fieldPosition="0">
        <references count="1">
          <reference field="2" count="0"/>
        </references>
      </pivotArea>
    </format>
    <format dxfId="52">
      <pivotArea dataOnly="0" labelOnly="1" grandCol="1" outline="0" fieldPosition="0"/>
    </format>
    <format dxfId="51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50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49">
      <pivotArea dataOnly="0" labelOnly="1" fieldPosition="0">
        <references count="2">
          <reference field="2" count="1" selected="0">
            <x v="3"/>
          </reference>
          <reference field="3" count="1">
            <x v="4"/>
          </reference>
        </references>
      </pivotArea>
    </format>
    <format dxfId="48">
      <pivotArea grandRow="1" outline="0" collapsedLevelsAreSubtotals="1" fieldPosition="0"/>
    </format>
    <format dxfId="47">
      <pivotArea dataOnly="0" labelOnly="1" grandRow="1" outline="0" fieldPosition="0"/>
    </format>
    <format dxfId="46">
      <pivotArea grandRow="1" outline="0" collapsedLevelsAreSubtotals="1" fieldPosition="0"/>
    </format>
    <format dxfId="45">
      <pivotArea dataOnly="0" labelOnly="1" grandRow="1" outline="0" fieldPosition="0"/>
    </format>
    <format dxfId="44">
      <pivotArea grandRow="1" outline="0" collapsedLevelsAreSubtotals="1" fieldPosition="0"/>
    </format>
    <format dxfId="43">
      <pivotArea dataOnly="0" labelOnly="1" grandRow="1" outline="0" fieldPosition="0"/>
    </format>
    <format dxfId="42">
      <pivotArea grandRow="1" outline="0" collapsedLevelsAreSubtotals="1" fieldPosition="0"/>
    </format>
    <format dxfId="41">
      <pivotArea dataOnly="0" labelOnly="1" grandRow="1" outline="0" fieldPosition="0"/>
    </format>
    <format dxfId="40">
      <pivotArea grandRow="1" outline="0" collapsedLevelsAreSubtotals="1" fieldPosition="0"/>
    </format>
    <format dxfId="39">
      <pivotArea dataOnly="0" labelOnly="1" grandRow="1" outline="0" fieldPosition="0"/>
    </format>
    <format dxfId="38">
      <pivotArea grandCol="1" outline="0" collapsedLevelsAreSubtotals="1" fieldPosition="0"/>
    </format>
    <format dxfId="37">
      <pivotArea dataOnly="0" labelOnly="1" grandCol="1" outline="0" fieldPosition="0"/>
    </format>
    <format dxfId="36">
      <pivotArea dataOnly="0" labelOnly="1" fieldPosition="0">
        <references count="1">
          <reference field="2" count="1">
            <x v="0"/>
          </reference>
        </references>
      </pivotArea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2" type="button" dataOnly="0" labelOnly="1" outline="0" axis="axisCol" fieldPosition="0"/>
    </format>
    <format dxfId="31">
      <pivotArea field="3" type="button" dataOnly="0" labelOnly="1" outline="0" axis="axisCol" fieldPosition="1"/>
    </format>
    <format dxfId="30">
      <pivotArea type="topRight" dataOnly="0" labelOnly="1" outline="0" fieldPosition="0"/>
    </format>
    <format dxfId="29">
      <pivotArea field="1" type="button" dataOnly="0" labelOnly="1" outline="0" axis="axisRow" fieldPosition="0"/>
    </format>
    <format dxfId="28">
      <pivotArea dataOnly="0" labelOnly="1" fieldPosition="0">
        <references count="1">
          <reference field="1" count="0"/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1">
          <reference field="2" count="0"/>
        </references>
      </pivotArea>
    </format>
    <format dxfId="25">
      <pivotArea dataOnly="0" labelOnly="1" grandCol="1" outline="0" fieldPosition="0"/>
    </format>
    <format dxfId="24">
      <pivotArea dataOnly="0" labelOnly="1" fieldPosition="0">
        <references count="2">
          <reference field="2" count="1" selected="0">
            <x v="0"/>
          </reference>
          <reference field="3" count="3">
            <x v="7"/>
            <x v="8"/>
            <x v="9"/>
          </reference>
        </references>
      </pivotArea>
    </format>
    <format dxfId="23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22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21">
      <pivotArea dataOnly="0" labelOnly="1" fieldPosition="0">
        <references count="2">
          <reference field="2" count="1" selected="0">
            <x v="3"/>
          </reference>
          <reference field="3" count="1">
            <x v="10"/>
          </reference>
        </references>
      </pivotArea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type="origin" dataOnly="0" labelOnly="1" outline="0" fieldPosition="0"/>
    </format>
    <format dxfId="17">
      <pivotArea field="2" type="button" dataOnly="0" labelOnly="1" outline="0" axis="axisCol" fieldPosition="0"/>
    </format>
    <format dxfId="16">
      <pivotArea field="3" type="button" dataOnly="0" labelOnly="1" outline="0" axis="axisCol" fieldPosition="1"/>
    </format>
    <format dxfId="15">
      <pivotArea type="topRight" dataOnly="0" labelOnly="1" outline="0" fieldPosition="0"/>
    </format>
    <format dxfId="14">
      <pivotArea field="1" type="button" dataOnly="0" labelOnly="1" outline="0" axis="axisRow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grandCol="1" outline="0" fieldPosition="0"/>
    </format>
    <format dxfId="9">
      <pivotArea dataOnly="0" labelOnly="1" fieldPosition="0">
        <references count="2">
          <reference field="2" count="1" selected="0">
            <x v="0"/>
          </reference>
          <reference field="3" count="3">
            <x v="7"/>
            <x v="8"/>
            <x v="9"/>
          </reference>
        </references>
      </pivotArea>
    </format>
    <format dxfId="8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7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6">
      <pivotArea dataOnly="0" labelOnly="1" fieldPosition="0">
        <references count="2">
          <reference field="2" count="1" selected="0">
            <x v="3"/>
          </reference>
          <reference field="3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opLeftCell="B1" zoomScale="50" zoomScaleNormal="50" workbookViewId="0">
      <selection activeCell="D46" sqref="D46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20" customWidth="1"/>
    <col min="11" max="11" width="8.7109375"/>
  </cols>
  <sheetData>
    <row r="1" spans="1:17" x14ac:dyDescent="0.25">
      <c r="A1" s="38" t="s">
        <v>44</v>
      </c>
      <c r="B1" s="39"/>
      <c r="C1" s="39"/>
      <c r="D1" s="39"/>
      <c r="E1" s="39"/>
      <c r="F1" s="39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5">
      <c r="A2" s="47" t="s">
        <v>50</v>
      </c>
      <c r="B2" s="42" t="s">
        <v>51</v>
      </c>
      <c r="C2" s="39"/>
      <c r="D2" s="39"/>
      <c r="E2" s="39"/>
      <c r="F2" s="39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25">
      <c r="A3" s="47" t="s">
        <v>48</v>
      </c>
      <c r="B3" s="42" t="s">
        <v>49</v>
      </c>
      <c r="C3" s="39"/>
      <c r="D3" s="39"/>
      <c r="E3" s="39"/>
      <c r="F3" s="39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30" customHeight="1" x14ac:dyDescent="0.25">
      <c r="A5" s="47" t="s">
        <v>45</v>
      </c>
      <c r="B5" s="47" t="s">
        <v>46</v>
      </c>
      <c r="C5" s="47"/>
      <c r="D5" s="41"/>
      <c r="E5" s="41"/>
      <c r="F5" s="41"/>
      <c r="G5" s="41"/>
      <c r="H5" s="41"/>
      <c r="I5" s="41"/>
      <c r="J5" s="41"/>
      <c r="K5" s="36"/>
      <c r="L5" s="36"/>
      <c r="M5" s="36"/>
      <c r="N5" s="36"/>
      <c r="O5" s="36"/>
      <c r="P5" s="36"/>
      <c r="Q5" s="36"/>
    </row>
    <row r="6" spans="1:17" ht="30" x14ac:dyDescent="0.25">
      <c r="A6" s="41"/>
      <c r="B6" s="43" t="s">
        <v>26</v>
      </c>
      <c r="C6" s="43"/>
      <c r="D6" s="43"/>
      <c r="E6" s="41" t="s">
        <v>2</v>
      </c>
      <c r="F6" s="43" t="s">
        <v>28</v>
      </c>
      <c r="G6" s="43"/>
      <c r="H6" s="43"/>
      <c r="I6" s="41" t="s">
        <v>27</v>
      </c>
      <c r="J6" s="44" t="s">
        <v>6</v>
      </c>
      <c r="K6" s="36"/>
      <c r="L6" s="36"/>
      <c r="M6" s="36"/>
      <c r="N6" s="36"/>
      <c r="O6" s="36"/>
      <c r="P6" s="36"/>
      <c r="Q6" s="36"/>
    </row>
    <row r="7" spans="1:17" ht="75" x14ac:dyDescent="0.25">
      <c r="A7" s="47" t="s">
        <v>1</v>
      </c>
      <c r="B7" s="41" t="s">
        <v>29</v>
      </c>
      <c r="C7" s="41" t="s">
        <v>30</v>
      </c>
      <c r="D7" s="41" t="s">
        <v>9</v>
      </c>
      <c r="E7" s="41" t="s">
        <v>5</v>
      </c>
      <c r="F7" s="41" t="s">
        <v>31</v>
      </c>
      <c r="G7" s="41" t="s">
        <v>32</v>
      </c>
      <c r="H7" s="41" t="s">
        <v>33</v>
      </c>
      <c r="I7" s="41" t="s">
        <v>34</v>
      </c>
      <c r="J7" s="44"/>
      <c r="K7" s="36"/>
      <c r="L7" s="36"/>
      <c r="M7" s="36"/>
      <c r="N7" s="36"/>
      <c r="O7" s="36"/>
      <c r="P7" s="36"/>
      <c r="Q7" s="36"/>
    </row>
    <row r="8" spans="1:17" x14ac:dyDescent="0.25">
      <c r="A8" s="37" t="s">
        <v>35</v>
      </c>
      <c r="B8" s="45">
        <v>-107435967.36999917</v>
      </c>
      <c r="C8" s="45"/>
      <c r="D8" s="45"/>
      <c r="E8" s="45">
        <v>189224054.85000008</v>
      </c>
      <c r="F8" s="45">
        <v>31106153.190001488</v>
      </c>
      <c r="G8" s="45">
        <v>-449031839.98999953</v>
      </c>
      <c r="H8" s="45">
        <v>-544025467.87000024</v>
      </c>
      <c r="I8" s="45">
        <v>17498044.099999845</v>
      </c>
      <c r="J8" s="46">
        <v>-862665023.08999753</v>
      </c>
      <c r="K8" s="36"/>
      <c r="L8" s="36"/>
      <c r="M8" s="36"/>
      <c r="N8" s="36"/>
      <c r="O8" s="36"/>
      <c r="P8" s="36"/>
      <c r="Q8" s="36"/>
    </row>
    <row r="9" spans="1:17" x14ac:dyDescent="0.25">
      <c r="A9" s="37" t="s">
        <v>36</v>
      </c>
      <c r="B9" s="45">
        <v>282927339.8300001</v>
      </c>
      <c r="C9" s="45"/>
      <c r="D9" s="45"/>
      <c r="E9" s="45">
        <v>42100967.379999995</v>
      </c>
      <c r="F9" s="45">
        <v>248094607.8499999</v>
      </c>
      <c r="G9" s="45">
        <v>-107722977.01999974</v>
      </c>
      <c r="H9" s="45">
        <v>110038929.75</v>
      </c>
      <c r="I9" s="45"/>
      <c r="J9" s="46">
        <v>575438867.7900002</v>
      </c>
      <c r="K9" s="36"/>
      <c r="L9" s="36"/>
      <c r="M9" s="36"/>
      <c r="N9" s="36"/>
      <c r="O9" s="36"/>
      <c r="P9" s="36"/>
      <c r="Q9" s="36"/>
    </row>
    <row r="10" spans="1:17" ht="30" x14ac:dyDescent="0.25">
      <c r="A10" s="37" t="s">
        <v>37</v>
      </c>
      <c r="B10" s="45"/>
      <c r="C10" s="45"/>
      <c r="D10" s="45"/>
      <c r="E10" s="45"/>
      <c r="F10" s="45">
        <v>-3354562539.9599895</v>
      </c>
      <c r="G10" s="45">
        <v>-6345652311.8700008</v>
      </c>
      <c r="H10" s="45">
        <v>-1444527126.9800007</v>
      </c>
      <c r="I10" s="45">
        <v>-8473659.2299999893</v>
      </c>
      <c r="J10" s="46">
        <v>-11153215638.039991</v>
      </c>
      <c r="K10" s="36"/>
      <c r="L10" s="36"/>
      <c r="M10" s="36"/>
      <c r="N10" s="36"/>
      <c r="O10" s="36"/>
      <c r="P10" s="36"/>
      <c r="Q10" s="36"/>
    </row>
    <row r="11" spans="1:17" x14ac:dyDescent="0.25">
      <c r="A11" s="37" t="s">
        <v>38</v>
      </c>
      <c r="B11" s="45"/>
      <c r="C11" s="45"/>
      <c r="D11" s="45"/>
      <c r="E11" s="45">
        <v>805911152.76999962</v>
      </c>
      <c r="F11" s="45">
        <v>-270436274.61000466</v>
      </c>
      <c r="G11" s="45">
        <v>-2486458663.0800014</v>
      </c>
      <c r="H11" s="45">
        <v>-4455945305.829999</v>
      </c>
      <c r="I11" s="45">
        <v>391875734.35000271</v>
      </c>
      <c r="J11" s="46">
        <v>-6015053356.4000034</v>
      </c>
      <c r="K11" s="36"/>
      <c r="L11" s="36"/>
      <c r="M11" s="36"/>
      <c r="N11" s="36"/>
      <c r="O11" s="36"/>
      <c r="P11" s="36"/>
      <c r="Q11" s="36"/>
    </row>
    <row r="12" spans="1:17" x14ac:dyDescent="0.25">
      <c r="A12" s="37" t="s">
        <v>39</v>
      </c>
      <c r="B12" s="45">
        <v>1027613647.1900015</v>
      </c>
      <c r="C12" s="45">
        <v>949977.09000000008</v>
      </c>
      <c r="D12" s="45"/>
      <c r="E12" s="45"/>
      <c r="F12" s="45">
        <v>284765798.74999976</v>
      </c>
      <c r="G12" s="45">
        <v>17177053.389999866</v>
      </c>
      <c r="H12" s="45">
        <v>285474248.47000098</v>
      </c>
      <c r="I12" s="45">
        <v>2946571391.5800009</v>
      </c>
      <c r="J12" s="46">
        <v>4562552116.4700031</v>
      </c>
      <c r="K12" s="36"/>
      <c r="L12" s="36"/>
      <c r="M12" s="36"/>
      <c r="N12" s="36"/>
      <c r="O12" s="36"/>
      <c r="P12" s="36"/>
      <c r="Q12" s="36"/>
    </row>
    <row r="13" spans="1:17" x14ac:dyDescent="0.25">
      <c r="A13" s="37" t="s">
        <v>40</v>
      </c>
      <c r="B13" s="45"/>
      <c r="C13" s="45"/>
      <c r="D13" s="45"/>
      <c r="E13" s="45">
        <v>719648269.61000252</v>
      </c>
      <c r="F13" s="45">
        <v>449964289.07000542</v>
      </c>
      <c r="G13" s="45">
        <v>136284620.04999989</v>
      </c>
      <c r="H13" s="45">
        <v>925774223.63999999</v>
      </c>
      <c r="I13" s="45">
        <v>517417978.63999867</v>
      </c>
      <c r="J13" s="46">
        <v>2749089381.0100069</v>
      </c>
      <c r="K13" s="36"/>
      <c r="L13" s="36"/>
      <c r="M13" s="36"/>
      <c r="N13" s="36"/>
      <c r="O13" s="36"/>
      <c r="P13" s="36"/>
      <c r="Q13" s="36"/>
    </row>
    <row r="14" spans="1:17" x14ac:dyDescent="0.25">
      <c r="A14" s="37" t="s">
        <v>41</v>
      </c>
      <c r="B14" s="45"/>
      <c r="C14" s="45"/>
      <c r="D14" s="45">
        <v>2090432108.2200003</v>
      </c>
      <c r="E14" s="45"/>
      <c r="F14" s="45"/>
      <c r="G14" s="45"/>
      <c r="H14" s="45"/>
      <c r="I14" s="45"/>
      <c r="J14" s="46">
        <v>2090432108.2200003</v>
      </c>
      <c r="K14" s="36"/>
      <c r="L14" s="36"/>
      <c r="M14" s="36"/>
      <c r="N14" s="36"/>
      <c r="O14" s="36"/>
      <c r="P14" s="36"/>
      <c r="Q14" s="36"/>
    </row>
    <row r="15" spans="1:17" ht="30" x14ac:dyDescent="0.25">
      <c r="A15" s="37" t="s">
        <v>42</v>
      </c>
      <c r="B15" s="45">
        <v>185676618.18999958</v>
      </c>
      <c r="C15" s="45"/>
      <c r="D15" s="45"/>
      <c r="E15" s="45"/>
      <c r="F15" s="45"/>
      <c r="G15" s="45"/>
      <c r="H15" s="45"/>
      <c r="I15" s="45"/>
      <c r="J15" s="46">
        <v>185676618.18999958</v>
      </c>
      <c r="K15" s="36"/>
      <c r="L15" s="36"/>
      <c r="M15" s="36"/>
      <c r="N15" s="36"/>
      <c r="O15" s="36"/>
      <c r="P15" s="36"/>
      <c r="Q15" s="36"/>
    </row>
    <row r="16" spans="1:17" x14ac:dyDescent="0.25">
      <c r="A16" s="37" t="s">
        <v>6</v>
      </c>
      <c r="B16" s="45">
        <v>1388781637.8400021</v>
      </c>
      <c r="C16" s="45">
        <v>949977.09000000008</v>
      </c>
      <c r="D16" s="45">
        <v>2090432108.2200003</v>
      </c>
      <c r="E16" s="45">
        <v>1756884444.6100023</v>
      </c>
      <c r="F16" s="45">
        <v>-2611067965.7099876</v>
      </c>
      <c r="G16" s="45">
        <v>-9235404118.5200024</v>
      </c>
      <c r="H16" s="45">
        <v>-5123210498.8199987</v>
      </c>
      <c r="I16" s="45">
        <v>3864889489.4400024</v>
      </c>
      <c r="J16" s="46">
        <v>-7867744925.8499794</v>
      </c>
      <c r="K16" s="36"/>
      <c r="L16" s="36"/>
      <c r="M16" s="36"/>
      <c r="N16" s="36"/>
      <c r="O16" s="36"/>
      <c r="P16" s="36"/>
      <c r="Q16" s="36"/>
    </row>
    <row r="17" spans="1:17" x14ac:dyDescent="0.25">
      <c r="A17" s="40" t="s">
        <v>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</sheetData>
  <conditionalFormatting sqref="C7:C14 G7:J14">
    <cfRule type="cellIs" dxfId="5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K19"/>
  <sheetViews>
    <sheetView view="pageBreakPreview" zoomScale="110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:E14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51" t="s">
        <v>52</v>
      </c>
      <c r="B1" s="51"/>
      <c r="C1" s="51"/>
      <c r="D1" s="51"/>
      <c r="E1" s="51"/>
    </row>
    <row r="3" spans="1:5" ht="30" customHeight="1" x14ac:dyDescent="0.25">
      <c r="A3" s="48" t="s">
        <v>0</v>
      </c>
      <c r="B3" s="48" t="s">
        <v>1</v>
      </c>
      <c r="C3" s="52" t="s">
        <v>8</v>
      </c>
      <c r="D3" s="53"/>
      <c r="E3" s="48" t="s">
        <v>3</v>
      </c>
    </row>
    <row r="4" spans="1:5" ht="15" customHeight="1" x14ac:dyDescent="0.25">
      <c r="A4" s="49"/>
      <c r="B4" s="49"/>
      <c r="C4" s="48" t="s">
        <v>4</v>
      </c>
      <c r="D4" s="48" t="s">
        <v>9</v>
      </c>
      <c r="E4" s="49"/>
    </row>
    <row r="5" spans="1:5" ht="56.25" customHeight="1" x14ac:dyDescent="0.25">
      <c r="A5" s="50"/>
      <c r="B5" s="50"/>
      <c r="C5" s="50"/>
      <c r="D5" s="50"/>
      <c r="E5" s="50"/>
    </row>
    <row r="6" spans="1:5" s="3" customFormat="1" x14ac:dyDescent="0.25">
      <c r="A6" s="10">
        <v>1</v>
      </c>
      <c r="B6" s="13" t="s">
        <v>10</v>
      </c>
      <c r="C6" s="11"/>
      <c r="D6" s="35">
        <f>SUM([1]ЛК!$F$3:$F$4)</f>
        <v>162612611</v>
      </c>
      <c r="E6" s="32">
        <f t="shared" ref="E6" si="0">SUM(C6:D6)</f>
        <v>162612611</v>
      </c>
    </row>
    <row r="7" spans="1:5" s="3" customFormat="1" x14ac:dyDescent="0.25">
      <c r="A7" s="14">
        <v>2</v>
      </c>
      <c r="B7" s="15" t="s">
        <v>11</v>
      </c>
      <c r="C7" s="18">
        <f>SUM([1]ЛК!$F$5:$F$7)</f>
        <v>-1325852789.4700003</v>
      </c>
      <c r="D7" s="16"/>
      <c r="E7" s="17">
        <f>SUM(C7:D7)</f>
        <v>-1325852789.4700003</v>
      </c>
    </row>
    <row r="8" spans="1:5" s="3" customFormat="1" x14ac:dyDescent="0.25">
      <c r="A8" s="14">
        <v>3</v>
      </c>
      <c r="B8" s="15" t="s">
        <v>43</v>
      </c>
      <c r="C8" s="18">
        <f>SUM([1]ЛК!$F$41)</f>
        <v>-17864435.589999981</v>
      </c>
      <c r="D8" s="16"/>
      <c r="E8" s="17">
        <f>SUM(C8:D8)</f>
        <v>-17864435.589999981</v>
      </c>
    </row>
    <row r="9" spans="1:5" s="3" customFormat="1" x14ac:dyDescent="0.25">
      <c r="A9" s="14">
        <v>4</v>
      </c>
      <c r="B9" s="31" t="s">
        <v>12</v>
      </c>
      <c r="C9" s="18">
        <f>SUM([1]ЛК!$F$8:$F$13)</f>
        <v>154556334.50000009</v>
      </c>
      <c r="D9" s="16"/>
      <c r="E9" s="17">
        <f>SUM(C9:D9)</f>
        <v>154556334.50000009</v>
      </c>
    </row>
    <row r="10" spans="1:5" s="3" customFormat="1" x14ac:dyDescent="0.25">
      <c r="A10" s="14">
        <v>5</v>
      </c>
      <c r="B10" s="15" t="s">
        <v>13</v>
      </c>
      <c r="C10" s="18">
        <f>SUM([1]ЛК!$F$26:$F$40)</f>
        <v>-435896956.67000002</v>
      </c>
      <c r="D10" s="16"/>
      <c r="E10" s="17">
        <f>SUM(C10:D10)</f>
        <v>-435896956.67000002</v>
      </c>
    </row>
    <row r="11" spans="1:5" s="3" customFormat="1" x14ac:dyDescent="0.25">
      <c r="A11" s="14">
        <v>6</v>
      </c>
      <c r="B11" s="15" t="s">
        <v>14</v>
      </c>
      <c r="C11" s="18">
        <f>SUM([1]ЛК!$F$14:$F$25)</f>
        <v>-406834228.12</v>
      </c>
      <c r="D11" s="16"/>
      <c r="E11" s="17">
        <f>SUM(C11:D11)</f>
        <v>-406834228.12</v>
      </c>
    </row>
    <row r="12" spans="1:5" s="3" customFormat="1" x14ac:dyDescent="0.25">
      <c r="A12" s="14">
        <v>7</v>
      </c>
      <c r="B12" s="15" t="s">
        <v>25</v>
      </c>
      <c r="C12" s="18">
        <f>SUM([1]ЛК!$F$45:$F$46)</f>
        <v>-19117203.379999999</v>
      </c>
      <c r="D12" s="16"/>
      <c r="E12" s="17">
        <f t="shared" ref="E12:E14" si="1">SUM(C12:D12)</f>
        <v>-19117203.379999999</v>
      </c>
    </row>
    <row r="13" spans="1:5" s="3" customFormat="1" x14ac:dyDescent="0.25">
      <c r="A13" s="14">
        <v>8</v>
      </c>
      <c r="B13" s="15" t="s">
        <v>47</v>
      </c>
      <c r="C13" s="18">
        <f>SUM([1]ЛК!$F$42:$F$43)</f>
        <v>5361500</v>
      </c>
      <c r="D13" s="16"/>
      <c r="E13" s="17">
        <f t="shared" ref="E13" si="2">SUM(C13:D13)</f>
        <v>5361500</v>
      </c>
    </row>
    <row r="14" spans="1:5" s="6" customFormat="1" x14ac:dyDescent="0.25">
      <c r="A14" s="10"/>
      <c r="B14" s="12" t="s">
        <v>6</v>
      </c>
      <c r="C14" s="33">
        <f>SUM(C6:C12)</f>
        <v>-2051009278.7300005</v>
      </c>
      <c r="D14" s="33">
        <f>SUM(D6:D6)</f>
        <v>162612611</v>
      </c>
      <c r="E14" s="32">
        <f t="shared" si="1"/>
        <v>-1888396667.7300005</v>
      </c>
    </row>
    <row r="15" spans="1:5" s="6" customFormat="1" x14ac:dyDescent="0.25">
      <c r="A15" s="5"/>
      <c r="B15" s="34"/>
      <c r="C15" s="8"/>
      <c r="D15" s="8"/>
      <c r="E15" s="4"/>
    </row>
    <row r="16" spans="1:5" s="6" customFormat="1" x14ac:dyDescent="0.25">
      <c r="A16" s="5"/>
      <c r="B16" s="7" t="s">
        <v>7</v>
      </c>
      <c r="C16" s="9"/>
      <c r="D16" s="9"/>
      <c r="E16" s="4"/>
    </row>
    <row r="17" spans="1:11" x14ac:dyDescent="0.25">
      <c r="A17" s="5"/>
      <c r="B17" s="7"/>
      <c r="C17" s="9"/>
      <c r="D17" s="9"/>
      <c r="E17" s="4"/>
    </row>
    <row r="19" spans="1:11" x14ac:dyDescent="0.25">
      <c r="K19" s="2">
        <f>SUM(K14:K18)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B14:D15">
    <cfRule type="cellIs" priority="1" operator="lessThanOrEqual">
      <formula>0</formula>
    </cfRule>
  </conditionalFormatting>
  <conditionalFormatting sqref="B16:D17">
    <cfRule type="cellIs" dxfId="4" priority="2" operator="lessThanOrEqual">
      <formula>#REF!</formula>
    </cfRule>
    <cfRule type="cellIs" priority="3" operator="lessThanOrEqual">
      <formula>#REF!</formula>
    </cfRule>
  </conditionalFormatting>
  <conditionalFormatting sqref="E15:E17">
    <cfRule type="cellIs" priority="1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abSelected="1" workbookViewId="0">
      <selection activeCell="C5" sqref="C5:E13"/>
    </sheetView>
  </sheetViews>
  <sheetFormatPr defaultRowHeight="15" x14ac:dyDescent="0.25"/>
  <cols>
    <col min="1" max="1" width="6.7109375" bestFit="1" customWidth="1"/>
    <col min="2" max="2" width="53" customWidth="1"/>
    <col min="3" max="3" width="20.85546875" bestFit="1" customWidth="1"/>
    <col min="4" max="4" width="19.140625" bestFit="1" customWidth="1"/>
    <col min="5" max="5" width="18.85546875" bestFit="1" customWidth="1"/>
  </cols>
  <sheetData>
    <row r="1" spans="1:5" x14ac:dyDescent="0.25">
      <c r="A1" s="51" t="s">
        <v>52</v>
      </c>
      <c r="B1" s="51"/>
      <c r="C1" s="51"/>
      <c r="D1" s="51"/>
      <c r="E1" s="51"/>
    </row>
    <row r="2" spans="1:5" ht="38.25" customHeight="1" x14ac:dyDescent="0.25">
      <c r="A2" s="54" t="s">
        <v>0</v>
      </c>
      <c r="B2" s="54" t="s">
        <v>1</v>
      </c>
      <c r="C2" s="19" t="s">
        <v>15</v>
      </c>
      <c r="D2" s="19" t="s">
        <v>2</v>
      </c>
      <c r="E2" s="54" t="s">
        <v>3</v>
      </c>
    </row>
    <row r="3" spans="1:5" x14ac:dyDescent="0.25">
      <c r="A3" s="54"/>
      <c r="B3" s="54"/>
      <c r="C3" s="55" t="s">
        <v>16</v>
      </c>
      <c r="D3" s="55" t="s">
        <v>5</v>
      </c>
      <c r="E3" s="54"/>
    </row>
    <row r="4" spans="1:5" x14ac:dyDescent="0.25">
      <c r="A4" s="54"/>
      <c r="B4" s="54"/>
      <c r="C4" s="56"/>
      <c r="D4" s="56"/>
      <c r="E4" s="54"/>
    </row>
    <row r="5" spans="1:5" ht="15.75" x14ac:dyDescent="0.25">
      <c r="A5" s="20">
        <v>1</v>
      </c>
      <c r="B5" s="21" t="s">
        <v>17</v>
      </c>
      <c r="C5" s="22">
        <f>SUM([1]МФО!$G$11:$G$20)</f>
        <v>-265887603.39000005</v>
      </c>
      <c r="D5" s="22">
        <f>SUM([1]МФО!$G$40)</f>
        <v>15159099</v>
      </c>
      <c r="E5" s="26">
        <f t="shared" ref="E5:E11" si="0">SUM(C5:D5)</f>
        <v>-250728504.39000005</v>
      </c>
    </row>
    <row r="6" spans="1:5" ht="15.75" x14ac:dyDescent="0.25">
      <c r="A6" s="20">
        <v>2</v>
      </c>
      <c r="B6" s="23" t="s">
        <v>18</v>
      </c>
      <c r="C6" s="22">
        <f>SUM([1]МФО!$G$22:$G$25)</f>
        <v>648834290.97999978</v>
      </c>
      <c r="D6" s="22"/>
      <c r="E6" s="26">
        <f t="shared" si="0"/>
        <v>648834290.97999978</v>
      </c>
    </row>
    <row r="7" spans="1:5" ht="15.75" x14ac:dyDescent="0.25">
      <c r="A7" s="20">
        <v>3</v>
      </c>
      <c r="B7" s="24" t="s">
        <v>19</v>
      </c>
      <c r="C7" s="22">
        <f>SUM([1]МФО!$G$4:$G$10)</f>
        <v>-63902448.200000003</v>
      </c>
      <c r="D7" s="22"/>
      <c r="E7" s="26">
        <f t="shared" si="0"/>
        <v>-63902448.200000003</v>
      </c>
    </row>
    <row r="8" spans="1:5" ht="15.75" x14ac:dyDescent="0.25">
      <c r="A8" s="20">
        <v>4</v>
      </c>
      <c r="B8" s="24" t="s">
        <v>20</v>
      </c>
      <c r="C8" s="22">
        <f>SUM([1]МФО!$G$21)</f>
        <v>-36579576</v>
      </c>
      <c r="D8" s="22">
        <f>SUM([1]МФО!$G$35:$G$38)</f>
        <v>50645432</v>
      </c>
      <c r="E8" s="26">
        <f t="shared" si="0"/>
        <v>14065856</v>
      </c>
    </row>
    <row r="9" spans="1:5" ht="15.75" x14ac:dyDescent="0.25">
      <c r="A9" s="20">
        <v>5</v>
      </c>
      <c r="B9" s="24" t="s">
        <v>21</v>
      </c>
      <c r="C9" s="22"/>
      <c r="D9" s="22">
        <f>SUM([1]МФО!$G$39)</f>
        <v>169323</v>
      </c>
      <c r="E9" s="26">
        <f t="shared" si="0"/>
        <v>169323</v>
      </c>
    </row>
    <row r="10" spans="1:5" ht="15.75" x14ac:dyDescent="0.25">
      <c r="A10" s="20">
        <v>6</v>
      </c>
      <c r="B10" s="23" t="s">
        <v>22</v>
      </c>
      <c r="C10" s="22">
        <f>SUM([1]МФО!$G$28)</f>
        <v>6396845.2299999995</v>
      </c>
      <c r="D10" s="22"/>
      <c r="E10" s="26">
        <f t="shared" si="0"/>
        <v>6396845.2299999995</v>
      </c>
    </row>
    <row r="11" spans="1:5" ht="15.75" x14ac:dyDescent="0.25">
      <c r="A11" s="20">
        <v>7</v>
      </c>
      <c r="B11" s="24" t="s">
        <v>23</v>
      </c>
      <c r="C11" s="22">
        <f>SUM([1]МФО!$G$26:$G$27)</f>
        <v>17853527.980000038</v>
      </c>
      <c r="D11" s="22"/>
      <c r="E11" s="26">
        <f t="shared" si="0"/>
        <v>17853527.980000038</v>
      </c>
    </row>
    <row r="12" spans="1:5" ht="15.75" x14ac:dyDescent="0.25">
      <c r="A12" s="20">
        <v>8</v>
      </c>
      <c r="B12" s="24" t="s">
        <v>24</v>
      </c>
      <c r="C12" s="22">
        <f>SUM([1]МФО!$G$29:$G$33)</f>
        <v>-44983454.410000004</v>
      </c>
      <c r="D12" s="22"/>
      <c r="E12" s="26">
        <f>SUM(C12:D12)</f>
        <v>-44983454.410000004</v>
      </c>
    </row>
    <row r="13" spans="1:5" ht="15.75" x14ac:dyDescent="0.25">
      <c r="A13" s="20"/>
      <c r="B13" s="25" t="s">
        <v>6</v>
      </c>
      <c r="C13" s="26">
        <f>SUM(C5:C12)</f>
        <v>261731582.18999979</v>
      </c>
      <c r="D13" s="26">
        <f>SUM(D5:D12)</f>
        <v>65973854</v>
      </c>
      <c r="E13" s="26">
        <f>SUM(E5:E12)</f>
        <v>327705436.18999976</v>
      </c>
    </row>
    <row r="14" spans="1:5" ht="15.75" x14ac:dyDescent="0.25">
      <c r="A14" s="27"/>
      <c r="B14" s="28"/>
      <c r="C14" s="29"/>
      <c r="D14" s="29"/>
      <c r="E14" s="29"/>
    </row>
    <row r="15" spans="1:5" ht="15.75" x14ac:dyDescent="0.25">
      <c r="A15" s="27"/>
      <c r="B15" s="30" t="s">
        <v>7</v>
      </c>
      <c r="C15" s="29"/>
      <c r="D15" s="29"/>
      <c r="E15" s="29"/>
    </row>
  </sheetData>
  <mergeCells count="6">
    <mergeCell ref="A1:E1"/>
    <mergeCell ref="A2:A4"/>
    <mergeCell ref="B2:B4"/>
    <mergeCell ref="E2:E4"/>
    <mergeCell ref="C3:C4"/>
    <mergeCell ref="D3:D4"/>
  </mergeCells>
  <conditionalFormatting sqref="B15">
    <cfRule type="cellIs" priority="6" operator="lessThanOrEqual">
      <formula>#REF!</formula>
    </cfRule>
    <cfRule type="cellIs" dxfId="3" priority="8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2" priority="2" operator="lessThanOrEqual">
      <formula>#REF!</formula>
    </cfRule>
  </conditionalFormatting>
  <conditionalFormatting sqref="C13:E15">
    <cfRule type="cellIs" priority="7" operator="lessThanOrEqual">
      <formula>0</formula>
    </cfRule>
  </conditionalFormatting>
  <conditionalFormatting sqref="E2 B13:B14">
    <cfRule type="cellIs" priority="4" operator="lessThanOrEqual">
      <formula>0</formula>
    </cfRule>
  </conditionalFormatting>
  <conditionalFormatting sqref="E5:E11">
    <cfRule type="cellIs" dxfId="1" priority="5" operator="lessThanOrEqual">
      <formula>#REF!</formula>
    </cfRule>
  </conditionalFormatting>
  <conditionalFormatting sqref="E12">
    <cfRule type="cellIs" dxfId="0" priority="3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2023-04-04T06:23:22Z</dcterms:modified>
</cp:coreProperties>
</file>